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sharepoint.nordicecolabel.org/ProductGroups/090/Certification/"/>
    </mc:Choice>
  </mc:AlternateContent>
  <xr:revisionPtr revIDLastSave="0" documentId="13_ncr:1_{3F4FD1E3-AD2D-4AD7-8A91-B0C1982B32FF}" xr6:coauthVersionLast="47" xr6:coauthVersionMax="47" xr10:uidLastSave="{00000000-0000-0000-0000-000000000000}"/>
  <bookViews>
    <workbookView xWindow="-108" yWindow="-108" windowWidth="23256" windowHeight="12576" firstSheet="4" activeTab="7" xr2:uid="{00000000-000D-0000-FFFF-FFFF00000000}"/>
  </bookViews>
  <sheets>
    <sheet name="WUR Pump Bottle incl. &quot;Airless&quot;" sheetId="1" r:id="rId1"/>
    <sheet name="WUR Tube" sheetId="13" r:id="rId2"/>
    <sheet name="WUR Bottle" sheetId="14" r:id="rId3"/>
    <sheet name="WUR Jar" sheetId="15" r:id="rId4"/>
    <sheet name="WUR Stick + roll on" sheetId="16" r:id="rId5"/>
    <sheet name="WUR Wet wipes" sheetId="17" r:id="rId6"/>
    <sheet name="WUR Propellant bottles" sheetId="18" r:id="rId7"/>
    <sheet name="WUR Solid soaps" sheetId="19" r:id="rId8"/>
    <sheet name="WUR Decorative cosmetics" sheetId="20" r:id="rId9"/>
    <sheet name="Emptying" sheetId="10" r:id="rId10"/>
  </sheets>
  <externalReferences>
    <externalReference r:id="rId11"/>
  </externalReferences>
  <definedNames>
    <definedName name="mf_glas" localSheetId="9">Emptying!#REF!</definedName>
    <definedName name="mf_glas" localSheetId="2">'WUR Bottle'!#REF!</definedName>
    <definedName name="mf_glas" localSheetId="8">'WUR Decorative cosmetics'!#REF!</definedName>
    <definedName name="mf_glas" localSheetId="3">'WUR Jar'!#REF!</definedName>
    <definedName name="mf_glas" localSheetId="6">'WUR Propellant bottles'!#REF!</definedName>
    <definedName name="mf_glas" localSheetId="0">'WUR Pump Bottle incl. "Airless"'!#REF!</definedName>
    <definedName name="mf_glas" localSheetId="7">'WUR Solid soaps'!#REF!</definedName>
    <definedName name="mf_glas" localSheetId="4">'WUR Stick + roll on'!#REF!</definedName>
    <definedName name="mf_glas" localSheetId="1">'WUR Tube'!#REF!</definedName>
    <definedName name="mf_glas" localSheetId="5">'WUR Wet wipes'!#REF!</definedName>
    <definedName name="mf_glas">[1]WUR!#REF!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7" l="1"/>
  <c r="E30" i="19"/>
  <c r="E30" i="18"/>
  <c r="E28" i="17"/>
  <c r="E30" i="16"/>
  <c r="E30" i="15"/>
  <c r="E30" i="14"/>
  <c r="E30" i="13"/>
  <c r="E31" i="1"/>
  <c r="E12" i="17"/>
  <c r="C28" i="17"/>
  <c r="C12" i="17"/>
  <c r="C30" i="19"/>
  <c r="B25" i="19" s="1"/>
  <c r="C30" i="18"/>
  <c r="B25" i="18" s="1"/>
  <c r="B23" i="17"/>
  <c r="C31" i="16"/>
  <c r="C30" i="16"/>
  <c r="B25" i="16"/>
  <c r="B25" i="15"/>
  <c r="C30" i="15"/>
  <c r="B25" i="14"/>
  <c r="C30" i="14"/>
  <c r="C30" i="13"/>
  <c r="B25" i="13"/>
  <c r="C31" i="13"/>
  <c r="C31" i="1"/>
  <c r="C32" i="1"/>
  <c r="B25" i="20"/>
  <c r="B27" i="20" l="1"/>
  <c r="D25" i="19"/>
  <c r="C31" i="19"/>
  <c r="E12" i="19"/>
  <c r="C12" i="19"/>
  <c r="D25" i="18"/>
  <c r="C31" i="18"/>
  <c r="B27" i="18"/>
  <c r="E12" i="18"/>
  <c r="C12" i="18"/>
  <c r="C29" i="17"/>
  <c r="B25" i="17"/>
  <c r="D25" i="16"/>
  <c r="B27" i="16"/>
  <c r="E12" i="16"/>
  <c r="C12" i="16"/>
  <c r="D25" i="15"/>
  <c r="C31" i="15"/>
  <c r="B27" i="15"/>
  <c r="E12" i="15"/>
  <c r="C12" i="15"/>
  <c r="D25" i="14"/>
  <c r="C31" i="14"/>
  <c r="B27" i="14"/>
  <c r="E12" i="14"/>
  <c r="C12" i="14"/>
  <c r="D25" i="13"/>
  <c r="B27" i="13" s="1"/>
  <c r="E12" i="13"/>
  <c r="C12" i="13"/>
  <c r="D26" i="1"/>
  <c r="E12" i="1"/>
  <c r="C33" i="1"/>
  <c r="C12" i="1"/>
  <c r="B27" i="19" l="1"/>
  <c r="B15" i="10" l="1"/>
  <c r="B17" i="10"/>
  <c r="B26" i="1" l="1"/>
  <c r="B28" i="1" s="1"/>
</calcChain>
</file>

<file path=xl/sharedStrings.xml><?xml version="1.0" encoding="utf-8"?>
<sst xmlns="http://schemas.openxmlformats.org/spreadsheetml/2006/main" count="277" uniqueCount="34">
  <si>
    <t>Refill</t>
  </si>
  <si>
    <t>Pump</t>
  </si>
  <si>
    <t>Product</t>
  </si>
  <si>
    <t>WUR calculations</t>
  </si>
  <si>
    <t>≤</t>
  </si>
  <si>
    <t>Requirement</t>
  </si>
  <si>
    <t>Refill factor (t)</t>
  </si>
  <si>
    <t>g</t>
  </si>
  <si>
    <t>- of which dosing pump</t>
  </si>
  <si>
    <t>Plastic laminates</t>
  </si>
  <si>
    <t>Paper/Cardboard</t>
  </si>
  <si>
    <t>Total weight of packaging</t>
  </si>
  <si>
    <t>ml</t>
  </si>
  <si>
    <t>Product volume</t>
  </si>
  <si>
    <t>Main Product</t>
  </si>
  <si>
    <t>Calculation - Packaging requirement for Nordic Ecolabelled cosmetics</t>
  </si>
  <si>
    <t>Packaging</t>
  </si>
  <si>
    <t>Product name/trade name</t>
  </si>
  <si>
    <t>Component 5</t>
  </si>
  <si>
    <t>Component 4</t>
  </si>
  <si>
    <t>Component 3</t>
  </si>
  <si>
    <t>Component 2</t>
  </si>
  <si>
    <t>Component 1</t>
  </si>
  <si>
    <t>Product weight</t>
  </si>
  <si>
    <t>Calculation - Packaging requirement for Nordic Ecolabelled decorative cosmetics</t>
  </si>
  <si>
    <t>Mass of empty and clean primary packaging (m3)</t>
  </si>
  <si>
    <t>Mass of primary packaging and remainder of product in normal conditions (m2)</t>
  </si>
  <si>
    <t>Mass of primary packaging and product (m1)</t>
  </si>
  <si>
    <t>Calculation - Emptying requirement for Nordic Ecolabelled cosmetics (Only relevant for some products see R29)</t>
  </si>
  <si>
    <t>Emptying level</t>
  </si>
  <si>
    <t>Aluminium</t>
  </si>
  <si>
    <t>Number of wet wipes</t>
  </si>
  <si>
    <t>Plastics</t>
  </si>
  <si>
    <t xml:space="preserve"> t = 1 (default = no refill); t &gt;1 (depending on the amount of refills offered)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</si>
</sst>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2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2" fillId="0" borderId="0" xfId="0" applyFont="1"/>
    <xf numFmtId="0" fontId="1" fillId="2" borderId="0" xfId="1" applyFill="1"/>
    <xf numFmtId="0" fontId="2" fillId="2" borderId="0" xfId="1" applyFont="1" applyFill="1"/>
    <xf numFmtId="0" fontId="1" fillId="2" borderId="0" xfId="1" applyFill="1" applyAlignment="1">
      <alignment horizontal="center"/>
    </xf>
    <xf numFmtId="164" fontId="0" fillId="2" borderId="0" xfId="2" applyFont="1" applyFill="1" applyBorder="1" applyProtection="1"/>
    <xf numFmtId="0" fontId="2" fillId="2" borderId="0" xfId="1" applyFont="1" applyFill="1" applyAlignment="1">
      <alignment horizontal="right"/>
    </xf>
    <xf numFmtId="0" fontId="1" fillId="2" borderId="0" xfId="1" quotePrefix="1" applyFill="1"/>
    <xf numFmtId="0" fontId="1" fillId="3" borderId="1" xfId="1" applyFill="1" applyBorder="1" applyProtection="1">
      <protection locked="0"/>
    </xf>
    <xf numFmtId="0" fontId="1" fillId="2" borderId="0" xfId="1" applyFill="1" applyAlignment="1">
      <alignment horizontal="right"/>
    </xf>
    <xf numFmtId="0" fontId="1" fillId="2" borderId="0" xfId="1" quotePrefix="1" applyFill="1" applyAlignment="1">
      <alignment horizontal="right"/>
    </xf>
    <xf numFmtId="0" fontId="1" fillId="3" borderId="2" xfId="1" applyFill="1" applyBorder="1" applyProtection="1">
      <protection locked="0"/>
    </xf>
    <xf numFmtId="0" fontId="1" fillId="3" borderId="3" xfId="1" applyFill="1" applyBorder="1" applyProtection="1">
      <protection locked="0"/>
    </xf>
    <xf numFmtId="0" fontId="3" fillId="4" borderId="1" xfId="1" applyFont="1" applyFill="1" applyBorder="1"/>
    <xf numFmtId="0" fontId="4" fillId="2" borderId="0" xfId="1" applyFont="1" applyFill="1"/>
    <xf numFmtId="0" fontId="0" fillId="5" borderId="0" xfId="0" applyFill="1"/>
    <xf numFmtId="0" fontId="1" fillId="5" borderId="0" xfId="0" applyFont="1" applyFill="1" applyAlignment="1">
      <alignment horizontal="left"/>
    </xf>
    <xf numFmtId="0" fontId="5" fillId="5" borderId="0" xfId="0" applyFont="1" applyFill="1" applyAlignment="1">
      <alignment horizontal="left"/>
    </xf>
    <xf numFmtId="0" fontId="6" fillId="5" borderId="0" xfId="0" applyFont="1" applyFill="1" applyAlignment="1">
      <alignment horizontal="left"/>
    </xf>
    <xf numFmtId="0" fontId="1" fillId="6" borderId="1" xfId="0" applyFont="1" applyFill="1" applyBorder="1" applyAlignment="1">
      <alignment horizontal="left"/>
    </xf>
    <xf numFmtId="9" fontId="0" fillId="2" borderId="0" xfId="3" applyFont="1" applyFill="1" applyBorder="1" applyProtection="1"/>
  </cellXfs>
  <cellStyles count="4">
    <cellStyle name="Comma 2" xfId="2" xr:uid="{00000000-0005-0000-0000-000000000000}"/>
    <cellStyle name="Normal" xfId="0" builtinId="0"/>
    <cellStyle name="Normal 2" xfId="1" xr:uid="{00000000-0005-0000-0000-000002000000}"/>
    <cellStyle name="Prosenttia 2" xfId="3" xr:uid="{00000000-0005-0000-0000-000003000000}"/>
  </cellStyles>
  <dxfs count="35">
    <dxf>
      <font>
        <condense val="0"/>
        <extend val="0"/>
        <color rgb="FF008000"/>
      </font>
    </dxf>
    <dxf>
      <font>
        <condense val="0"/>
        <extend val="0"/>
        <color rgb="FFFF0000"/>
      </font>
    </dxf>
    <dxf>
      <font>
        <condense val="0"/>
        <extend val="0"/>
        <color rgb="FF008000"/>
      </font>
    </dxf>
    <dxf>
      <font>
        <condense val="0"/>
        <extend val="0"/>
        <color rgb="FFFF0000"/>
      </font>
    </dxf>
    <dxf>
      <font>
        <color rgb="FFFFFF99"/>
      </font>
      <fill>
        <patternFill>
          <bgColor rgb="FFFFFF99"/>
        </patternFill>
      </fill>
      <border>
        <left/>
        <right/>
        <top/>
        <bottom/>
      </border>
    </dxf>
    <dxf>
      <font>
        <color rgb="FFFFFF99"/>
      </font>
      <fill>
        <patternFill>
          <bgColor rgb="FFFFFF99"/>
        </patternFill>
      </fill>
      <border>
        <left/>
        <right/>
        <top/>
        <bottom/>
      </border>
    </dxf>
    <dxf>
      <font>
        <condense val="0"/>
        <extend val="0"/>
        <color rgb="FF008000"/>
      </font>
    </dxf>
    <dxf>
      <font>
        <condense val="0"/>
        <extend val="0"/>
        <color rgb="FFFF0000"/>
      </font>
    </dxf>
    <dxf>
      <font>
        <color rgb="FFFFFF99"/>
      </font>
      <fill>
        <patternFill>
          <bgColor rgb="FFFFFF99"/>
        </patternFill>
      </fill>
      <border>
        <left/>
        <right/>
        <top/>
        <bottom/>
      </border>
    </dxf>
    <dxf>
      <font>
        <color rgb="FFFFFF99"/>
      </font>
      <fill>
        <patternFill>
          <bgColor rgb="FFFFFF99"/>
        </patternFill>
      </fill>
      <border>
        <left/>
        <right/>
        <top/>
        <bottom/>
      </border>
    </dxf>
    <dxf>
      <font>
        <condense val="0"/>
        <extend val="0"/>
        <color rgb="FF008000"/>
      </font>
    </dxf>
    <dxf>
      <font>
        <condense val="0"/>
        <extend val="0"/>
        <color rgb="FFFF0000"/>
      </font>
    </dxf>
    <dxf>
      <font>
        <color rgb="FFFFFF99"/>
      </font>
      <fill>
        <patternFill>
          <bgColor rgb="FFFFFF99"/>
        </patternFill>
      </fill>
      <border>
        <left/>
        <right/>
        <top/>
        <bottom/>
      </border>
    </dxf>
    <dxf>
      <font>
        <condense val="0"/>
        <extend val="0"/>
        <color rgb="FF008000"/>
      </font>
    </dxf>
    <dxf>
      <font>
        <condense val="0"/>
        <extend val="0"/>
        <color rgb="FFFF0000"/>
      </font>
    </dxf>
    <dxf>
      <font>
        <color rgb="FFFFFF99"/>
      </font>
      <fill>
        <patternFill>
          <bgColor rgb="FFFFFF99"/>
        </patternFill>
      </fill>
      <border>
        <left/>
        <right/>
        <top/>
        <bottom/>
      </border>
    </dxf>
    <dxf>
      <font>
        <color rgb="FFFFFF99"/>
      </font>
      <fill>
        <patternFill>
          <bgColor rgb="FFFFFF99"/>
        </patternFill>
      </fill>
      <border>
        <left/>
        <right/>
        <top/>
        <bottom/>
      </border>
    </dxf>
    <dxf>
      <font>
        <condense val="0"/>
        <extend val="0"/>
        <color rgb="FF008000"/>
      </font>
    </dxf>
    <dxf>
      <font>
        <condense val="0"/>
        <extend val="0"/>
        <color rgb="FFFF0000"/>
      </font>
    </dxf>
    <dxf>
      <font>
        <color rgb="FFFFFF99"/>
      </font>
      <fill>
        <patternFill>
          <bgColor rgb="FFFFFF99"/>
        </patternFill>
      </fill>
      <border>
        <left/>
        <right/>
        <top/>
        <bottom/>
      </border>
    </dxf>
    <dxf>
      <font>
        <color rgb="FFFFFF99"/>
      </font>
      <fill>
        <patternFill>
          <bgColor rgb="FFFFFF99"/>
        </patternFill>
      </fill>
      <border>
        <left/>
        <right/>
        <top/>
        <bottom/>
      </border>
    </dxf>
    <dxf>
      <font>
        <condense val="0"/>
        <extend val="0"/>
        <color rgb="FF008000"/>
      </font>
    </dxf>
    <dxf>
      <font>
        <condense val="0"/>
        <extend val="0"/>
        <color rgb="FFFF0000"/>
      </font>
    </dxf>
    <dxf>
      <font>
        <color rgb="FFFFFF99"/>
      </font>
      <fill>
        <patternFill>
          <bgColor rgb="FFFFFF99"/>
        </patternFill>
      </fill>
      <border>
        <left/>
        <right/>
        <top/>
        <bottom/>
      </border>
    </dxf>
    <dxf>
      <font>
        <color rgb="FFFFFF99"/>
      </font>
      <fill>
        <patternFill>
          <bgColor rgb="FFFFFF99"/>
        </patternFill>
      </fill>
      <border>
        <left/>
        <right/>
        <top/>
        <bottom/>
      </border>
    </dxf>
    <dxf>
      <font>
        <condense val="0"/>
        <extend val="0"/>
        <color rgb="FF008000"/>
      </font>
    </dxf>
    <dxf>
      <font>
        <condense val="0"/>
        <extend val="0"/>
        <color rgb="FFFF0000"/>
      </font>
    </dxf>
    <dxf>
      <font>
        <color rgb="FFFFFF99"/>
      </font>
      <fill>
        <patternFill>
          <bgColor rgb="FFFFFF99"/>
        </patternFill>
      </fill>
      <border>
        <left/>
        <right/>
        <top/>
        <bottom/>
      </border>
    </dxf>
    <dxf>
      <font>
        <color rgb="FFFFFF99"/>
      </font>
      <fill>
        <patternFill>
          <bgColor rgb="FFFFFF99"/>
        </patternFill>
      </fill>
      <border>
        <left/>
        <right/>
        <top/>
        <bottom/>
      </border>
    </dxf>
    <dxf>
      <font>
        <condense val="0"/>
        <extend val="0"/>
        <color rgb="FF008000"/>
      </font>
    </dxf>
    <dxf>
      <font>
        <condense val="0"/>
        <extend val="0"/>
        <color rgb="FFFF0000"/>
      </font>
    </dxf>
    <dxf>
      <font>
        <color rgb="FFFFFF99"/>
      </font>
      <fill>
        <patternFill>
          <bgColor rgb="FFFFFF99"/>
        </patternFill>
      </fill>
      <border>
        <left/>
        <right/>
        <top/>
        <bottom/>
      </border>
    </dxf>
    <dxf>
      <font>
        <color rgb="FFFFFF99"/>
      </font>
      <fill>
        <patternFill>
          <bgColor rgb="FFFFFF99"/>
        </patternFill>
      </fill>
      <border>
        <left/>
        <right/>
        <top/>
        <bottom/>
      </border>
    </dxf>
    <dxf>
      <font>
        <condense val="0"/>
        <extend val="0"/>
        <color rgb="FF008000"/>
      </font>
    </dxf>
    <dxf>
      <font>
        <condense val="0"/>
        <extend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eregningsark\Cosmetic-090e_3_0_CDV_WUR_calculation_Foam-so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w to use the sheets"/>
      <sheetName val="Formula"/>
      <sheetName val="CDV &amp; Degradability 2007"/>
      <sheetName val="CDV &amp; Degradability 2016"/>
      <sheetName val="WUR"/>
      <sheetName val="Emptying"/>
      <sheetName val="DID-list 2007"/>
      <sheetName val="DID-list 2016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opLeftCell="A5" zoomScaleNormal="100" workbookViewId="0">
      <selection activeCell="D26" sqref="D26"/>
    </sheetView>
  </sheetViews>
  <sheetFormatPr defaultRowHeight="13.2" x14ac:dyDescent="0.25"/>
  <cols>
    <col min="1" max="1" width="13.44140625" customWidth="1"/>
    <col min="2" max="2" width="17.33203125" customWidth="1"/>
    <col min="3" max="3" width="40.6640625" customWidth="1"/>
    <col min="4" max="4" width="15.44140625" customWidth="1"/>
  </cols>
  <sheetData>
    <row r="1" spans="1:10" ht="17.399999999999999" x14ac:dyDescent="0.3">
      <c r="A1" s="20" t="s">
        <v>16</v>
      </c>
      <c r="B1" s="19"/>
      <c r="C1" s="19"/>
      <c r="D1" s="18"/>
      <c r="E1" s="18"/>
      <c r="F1" s="5"/>
      <c r="G1" s="5"/>
      <c r="H1" s="5"/>
      <c r="I1" s="5"/>
      <c r="J1" s="5"/>
    </row>
    <row r="2" spans="1:10" ht="18" thickBot="1" x14ac:dyDescent="0.35">
      <c r="A2" s="19"/>
      <c r="B2" s="20"/>
      <c r="C2" s="19"/>
      <c r="D2" s="18"/>
      <c r="E2" s="18"/>
      <c r="F2" s="5"/>
      <c r="G2" s="5"/>
      <c r="H2" s="5"/>
      <c r="I2" s="5"/>
      <c r="J2" s="5"/>
    </row>
    <row r="3" spans="1:10" ht="18" thickBot="1" x14ac:dyDescent="0.35">
      <c r="A3" s="21" t="s">
        <v>17</v>
      </c>
      <c r="B3" s="20"/>
      <c r="C3" s="22"/>
      <c r="D3" s="18"/>
      <c r="E3" s="18"/>
      <c r="F3" s="5"/>
      <c r="G3" s="5"/>
      <c r="H3" s="5"/>
      <c r="I3" s="5"/>
      <c r="J3" s="5"/>
    </row>
    <row r="4" spans="1:10" x14ac:dyDescent="0.25">
      <c r="A4" s="17"/>
      <c r="B4" s="5"/>
      <c r="C4" s="5"/>
      <c r="D4" s="5"/>
      <c r="E4" s="5"/>
      <c r="F4" s="5"/>
      <c r="G4" s="5"/>
      <c r="H4" s="5"/>
      <c r="I4" s="5"/>
      <c r="J4" s="5"/>
    </row>
    <row r="5" spans="1:10" x14ac:dyDescent="0.2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x14ac:dyDescent="0.25">
      <c r="A6" s="6" t="s">
        <v>15</v>
      </c>
      <c r="B6" s="5"/>
      <c r="C6" s="5"/>
      <c r="D6" s="5"/>
      <c r="E6" s="5"/>
      <c r="F6" s="5"/>
      <c r="G6" s="5"/>
      <c r="H6" s="5"/>
      <c r="I6" s="5"/>
      <c r="J6" s="5"/>
    </row>
    <row r="7" spans="1:10" x14ac:dyDescent="0.25">
      <c r="A7" s="6"/>
      <c r="B7" s="5"/>
      <c r="C7" s="5"/>
      <c r="D7" s="5"/>
      <c r="E7" s="5"/>
      <c r="F7" s="5"/>
      <c r="G7" s="5"/>
      <c r="H7" s="5"/>
      <c r="I7" s="5"/>
      <c r="J7" s="5"/>
    </row>
    <row r="8" spans="1:10" ht="13.8" thickBot="1" x14ac:dyDescent="0.3">
      <c r="A8" s="5"/>
      <c r="B8" s="5"/>
      <c r="C8" s="5" t="s">
        <v>14</v>
      </c>
      <c r="D8" s="5"/>
      <c r="E8" s="5" t="s">
        <v>0</v>
      </c>
      <c r="F8" s="5"/>
      <c r="G8" s="5"/>
      <c r="H8" s="5"/>
      <c r="I8" s="5"/>
      <c r="J8" s="5"/>
    </row>
    <row r="9" spans="1:10" ht="13.8" thickBot="1" x14ac:dyDescent="0.3">
      <c r="A9" s="5"/>
      <c r="B9" s="12" t="s">
        <v>13</v>
      </c>
      <c r="C9" s="11"/>
      <c r="D9" s="5" t="s">
        <v>12</v>
      </c>
      <c r="E9" s="11"/>
      <c r="F9" s="5" t="s">
        <v>12</v>
      </c>
      <c r="G9" s="5"/>
      <c r="H9" s="5"/>
      <c r="I9" s="5"/>
      <c r="J9" s="5"/>
    </row>
    <row r="10" spans="1:10" x14ac:dyDescent="0.25">
      <c r="A10" s="5"/>
      <c r="B10" s="12"/>
      <c r="C10" s="5"/>
      <c r="D10" s="5"/>
      <c r="E10" s="5"/>
      <c r="F10" s="5"/>
      <c r="G10" s="5"/>
      <c r="H10" s="5"/>
      <c r="I10" s="5"/>
      <c r="J10" s="5"/>
    </row>
    <row r="11" spans="1:10" ht="13.8" thickBo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3.8" thickBot="1" x14ac:dyDescent="0.3">
      <c r="A12" s="5"/>
      <c r="B12" s="12" t="s">
        <v>11</v>
      </c>
      <c r="C12" s="16">
        <f>+C14+C16+C18+C20</f>
        <v>0</v>
      </c>
      <c r="D12" s="5" t="s">
        <v>7</v>
      </c>
      <c r="E12" s="16">
        <f>+E14+E16+E18+E20</f>
        <v>0</v>
      </c>
      <c r="F12" s="5" t="s">
        <v>7</v>
      </c>
      <c r="G12" s="5"/>
      <c r="H12" s="5"/>
      <c r="I12" s="5"/>
      <c r="J12" s="5"/>
    </row>
    <row r="13" spans="1:10" ht="13.8" thickBot="1" x14ac:dyDescent="0.3">
      <c r="A13" s="5"/>
      <c r="B13" s="12"/>
      <c r="C13" s="5"/>
      <c r="D13" s="5"/>
      <c r="E13" s="5"/>
      <c r="F13" s="5"/>
      <c r="G13" s="5"/>
      <c r="H13" s="5"/>
      <c r="I13" s="5"/>
      <c r="J13" s="5"/>
    </row>
    <row r="14" spans="1:10" ht="13.8" thickBot="1" x14ac:dyDescent="0.3">
      <c r="A14" s="5"/>
      <c r="B14" s="12" t="s">
        <v>30</v>
      </c>
      <c r="C14" s="11">
        <v>0</v>
      </c>
      <c r="D14" s="5" t="s">
        <v>7</v>
      </c>
      <c r="E14" s="11">
        <v>0</v>
      </c>
      <c r="F14" s="5" t="s">
        <v>7</v>
      </c>
      <c r="G14" s="5"/>
      <c r="H14" s="5"/>
      <c r="I14" s="5"/>
      <c r="J14" s="5"/>
    </row>
    <row r="15" spans="1:10" ht="13.8" thickBot="1" x14ac:dyDescent="0.3">
      <c r="A15" s="5"/>
      <c r="B15" s="13"/>
      <c r="C15" s="5"/>
      <c r="D15" s="5"/>
      <c r="E15" s="5"/>
      <c r="F15" s="5"/>
      <c r="G15" s="5"/>
      <c r="H15" s="5"/>
      <c r="I15" s="5"/>
      <c r="J15" s="5"/>
    </row>
    <row r="16" spans="1:10" ht="13.8" thickBot="1" x14ac:dyDescent="0.3">
      <c r="A16" s="5"/>
      <c r="B16" s="12" t="s">
        <v>10</v>
      </c>
      <c r="C16" s="11">
        <v>0</v>
      </c>
      <c r="D16" s="5" t="s">
        <v>7</v>
      </c>
      <c r="E16" s="11">
        <v>0</v>
      </c>
      <c r="F16" s="5" t="s">
        <v>7</v>
      </c>
      <c r="G16" s="5"/>
      <c r="H16" s="5"/>
      <c r="I16" s="5"/>
      <c r="J16" s="5"/>
    </row>
    <row r="17" spans="1:10" ht="13.8" thickBot="1" x14ac:dyDescent="0.3">
      <c r="A17" s="5"/>
      <c r="B17" s="13"/>
      <c r="C17" s="5"/>
      <c r="D17" s="5"/>
      <c r="E17" s="5"/>
      <c r="F17" s="5"/>
      <c r="G17" s="5"/>
      <c r="H17" s="5"/>
      <c r="I17" s="5"/>
      <c r="J17" s="5"/>
    </row>
    <row r="18" spans="1:10" ht="13.8" thickBot="1" x14ac:dyDescent="0.3">
      <c r="A18" s="5"/>
      <c r="B18" s="12" t="s">
        <v>9</v>
      </c>
      <c r="C18" s="11">
        <v>0</v>
      </c>
      <c r="D18" s="5" t="s">
        <v>7</v>
      </c>
      <c r="E18" s="11">
        <v>0</v>
      </c>
      <c r="F18" s="5" t="s">
        <v>7</v>
      </c>
      <c r="G18" s="5"/>
      <c r="H18" s="5"/>
      <c r="I18" s="5"/>
      <c r="J18" s="5"/>
    </row>
    <row r="19" spans="1:10" ht="13.8" thickBot="1" x14ac:dyDescent="0.3">
      <c r="A19" s="5"/>
      <c r="B19" s="12"/>
      <c r="C19" s="5"/>
      <c r="D19" s="5"/>
      <c r="E19" s="5"/>
      <c r="F19" s="5"/>
      <c r="G19" s="5"/>
      <c r="H19" s="5"/>
      <c r="I19" s="5"/>
      <c r="J19" s="5"/>
    </row>
    <row r="20" spans="1:10" ht="13.8" thickBot="1" x14ac:dyDescent="0.3">
      <c r="A20" s="5"/>
      <c r="B20" s="12" t="s">
        <v>32</v>
      </c>
      <c r="C20" s="15">
        <v>0</v>
      </c>
      <c r="D20" s="5" t="s">
        <v>7</v>
      </c>
      <c r="E20" s="11">
        <v>0</v>
      </c>
      <c r="F20" s="5" t="s">
        <v>7</v>
      </c>
      <c r="G20" s="5"/>
      <c r="H20" s="5"/>
      <c r="I20" s="5"/>
      <c r="J20" s="5"/>
    </row>
    <row r="21" spans="1:10" ht="13.8" thickBot="1" x14ac:dyDescent="0.3">
      <c r="A21" s="5"/>
      <c r="B21" s="13" t="s">
        <v>8</v>
      </c>
      <c r="C21" s="14">
        <v>0</v>
      </c>
      <c r="D21" s="5" t="s">
        <v>7</v>
      </c>
      <c r="E21" s="5"/>
      <c r="F21" s="5"/>
      <c r="G21" s="5"/>
      <c r="H21" s="5"/>
      <c r="I21" s="5"/>
      <c r="J21" s="5"/>
    </row>
    <row r="22" spans="1:10" ht="13.8" thickBot="1" x14ac:dyDescent="0.3">
      <c r="A22" s="5"/>
      <c r="B22" s="13"/>
      <c r="C22" s="5"/>
      <c r="D22" s="5"/>
      <c r="E22" s="5"/>
      <c r="F22" s="5"/>
      <c r="G22" s="5"/>
      <c r="H22" s="5"/>
      <c r="I22" s="5"/>
      <c r="J22" s="5"/>
    </row>
    <row r="23" spans="1:10" ht="13.8" thickBot="1" x14ac:dyDescent="0.3">
      <c r="A23" s="5"/>
      <c r="B23" s="12" t="s">
        <v>6</v>
      </c>
      <c r="C23" s="11">
        <v>1</v>
      </c>
      <c r="D23" s="10" t="s">
        <v>33</v>
      </c>
      <c r="E23" s="5"/>
      <c r="F23" s="5"/>
      <c r="G23" s="5"/>
      <c r="H23" s="5"/>
      <c r="I23" s="5"/>
      <c r="J23" s="5"/>
    </row>
    <row r="24" spans="1:1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5"/>
      <c r="B25" s="9" t="s">
        <v>5</v>
      </c>
      <c r="C25" s="5"/>
      <c r="D25" s="5"/>
      <c r="E25" s="5"/>
      <c r="F25" s="5"/>
      <c r="G25" s="5"/>
      <c r="H25" s="5"/>
      <c r="I25" s="5"/>
      <c r="J25" s="5"/>
    </row>
    <row r="26" spans="1:10" x14ac:dyDescent="0.25">
      <c r="A26" s="5"/>
      <c r="B26" s="8">
        <f>+IF(C23=1,(C31-C32),(C31-C32+(C33*E31))/C23)</f>
        <v>0</v>
      </c>
      <c r="C26" s="7" t="s">
        <v>4</v>
      </c>
      <c r="D26" s="8">
        <f>IF(C9&lt;=0,0,(0.05*C9+22))</f>
        <v>0</v>
      </c>
      <c r="E26" s="7"/>
      <c r="F26" s="5"/>
      <c r="G26" s="5"/>
      <c r="H26" s="5"/>
      <c r="I26" s="5"/>
      <c r="J26" s="5"/>
    </row>
    <row r="27" spans="1:1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5"/>
      <c r="B28" s="6" t="str">
        <f>+IF(C9&lt;=0,"Insert values above",+IF(D26&gt;=B26,"Packaging reqiurement fulfilled","Packaging reqiurement NOT fulfilled"))</f>
        <v>Insert values above</v>
      </c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x14ac:dyDescent="0.25">
      <c r="B30" s="4" t="s">
        <v>3</v>
      </c>
    </row>
    <row r="31" spans="1:10" x14ac:dyDescent="0.25">
      <c r="B31" s="1" t="s">
        <v>2</v>
      </c>
      <c r="C31" s="2">
        <f>+(2.1*C14+0.4*C16+1*C18+1*C20)</f>
        <v>0</v>
      </c>
      <c r="D31" s="1" t="s">
        <v>0</v>
      </c>
      <c r="E31" s="3">
        <f>+(2.1*E14+0.4*E16+1*E18+1*E20)</f>
        <v>0</v>
      </c>
    </row>
    <row r="32" spans="1:10" x14ac:dyDescent="0.25">
      <c r="B32" s="1" t="s">
        <v>1</v>
      </c>
      <c r="C32" s="2">
        <f>+C21/2</f>
        <v>0</v>
      </c>
      <c r="D32" s="1"/>
      <c r="E32" s="1"/>
    </row>
    <row r="33" spans="2:5" x14ac:dyDescent="0.25">
      <c r="B33" s="1" t="s">
        <v>0</v>
      </c>
      <c r="C33" s="2" t="e">
        <f>+C9/E9*(C23-1)</f>
        <v>#DIV/0!</v>
      </c>
      <c r="D33" s="1"/>
      <c r="E33" s="1"/>
    </row>
  </sheetData>
  <conditionalFormatting sqref="B28">
    <cfRule type="cellIs" dxfId="34" priority="3" stopIfTrue="1" operator="equal">
      <formula>"Packaging reqiurement NOT fulfilled"</formula>
    </cfRule>
    <cfRule type="cellIs" dxfId="33" priority="4" stopIfTrue="1" operator="equal">
      <formula>"Packaging reqiurement fulfilled"</formula>
    </cfRule>
  </conditionalFormatting>
  <conditionalFormatting sqref="E8:F13 E15:F21">
    <cfRule type="expression" dxfId="32" priority="2" stopIfTrue="1">
      <formula>#REF!=1</formula>
    </cfRule>
  </conditionalFormatting>
  <conditionalFormatting sqref="E14:F14">
    <cfRule type="expression" dxfId="31" priority="1" stopIfTrue="1">
      <formula>#REF!=1</formula>
    </cfRule>
  </conditionalFormatting>
  <pageMargins left="0.78740157480314965" right="0.78740157480314965" top="0.98425196850393704" bottom="0.98425196850393704" header="0" footer="0"/>
  <pageSetup paperSize="9" scale="85" orientation="landscape" r:id="rId1"/>
  <headerFooter alignWithMargins="0">
    <oddHeader>&amp;LVersion 1, 20240214
Author: Maria Tengqvist
Review Trine Pedersen&amp;C&amp;A&amp;RCosmetic products, Generation 4
Printed &amp;D</oddHeader>
    <oddFooter>&amp;CSide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8"/>
  <sheetViews>
    <sheetView zoomScaleNormal="100" workbookViewId="0">
      <selection activeCell="D4" sqref="D4"/>
    </sheetView>
  </sheetViews>
  <sheetFormatPr defaultRowHeight="13.2" x14ac:dyDescent="0.25"/>
  <cols>
    <col min="1" max="1" width="50.109375" customWidth="1"/>
    <col min="2" max="2" width="17.33203125" customWidth="1"/>
    <col min="3" max="3" width="40.6640625" customWidth="1"/>
    <col min="4" max="4" width="15.44140625" customWidth="1"/>
  </cols>
  <sheetData>
    <row r="1" spans="1:6" ht="17.399999999999999" x14ac:dyDescent="0.3">
      <c r="A1" s="20" t="s">
        <v>29</v>
      </c>
      <c r="B1" s="20"/>
      <c r="C1" s="19"/>
      <c r="D1" s="18"/>
      <c r="E1" s="5"/>
      <c r="F1" s="5"/>
    </row>
    <row r="2" spans="1:6" x14ac:dyDescent="0.25">
      <c r="A2" s="17"/>
      <c r="B2" s="5"/>
      <c r="C2" s="5"/>
      <c r="D2" s="5"/>
      <c r="E2" s="5"/>
      <c r="F2" s="5"/>
    </row>
    <row r="3" spans="1:6" x14ac:dyDescent="0.25">
      <c r="A3" s="5"/>
      <c r="B3" s="5"/>
      <c r="C3" s="5"/>
      <c r="D3" s="5"/>
      <c r="E3" s="5"/>
      <c r="F3" s="5"/>
    </row>
    <row r="4" spans="1:6" x14ac:dyDescent="0.25">
      <c r="A4" s="6" t="s">
        <v>28</v>
      </c>
      <c r="B4" s="5"/>
      <c r="C4" s="5"/>
      <c r="D4" s="5"/>
      <c r="E4" s="5"/>
      <c r="F4" s="5"/>
    </row>
    <row r="5" spans="1:6" x14ac:dyDescent="0.25">
      <c r="A5" s="6"/>
      <c r="B5" s="5"/>
      <c r="C5" s="5"/>
      <c r="D5" s="5"/>
      <c r="E5" s="5"/>
      <c r="F5" s="5"/>
    </row>
    <row r="6" spans="1:6" ht="13.8" thickBot="1" x14ac:dyDescent="0.3">
      <c r="A6" s="5"/>
      <c r="B6" s="5"/>
      <c r="C6" s="5" t="s">
        <v>14</v>
      </c>
      <c r="D6" s="5"/>
      <c r="E6" s="5"/>
      <c r="F6" s="5"/>
    </row>
    <row r="7" spans="1:6" ht="13.8" thickBot="1" x14ac:dyDescent="0.3">
      <c r="A7" s="5"/>
      <c r="B7" s="12" t="s">
        <v>27</v>
      </c>
      <c r="C7" s="11"/>
      <c r="D7" s="5" t="s">
        <v>7</v>
      </c>
      <c r="E7" s="5"/>
      <c r="F7" s="5"/>
    </row>
    <row r="8" spans="1:6" ht="13.8" thickBot="1" x14ac:dyDescent="0.3">
      <c r="A8" s="5"/>
      <c r="B8" s="12"/>
      <c r="C8" s="5"/>
      <c r="D8" s="5"/>
      <c r="E8" s="5"/>
      <c r="F8" s="5"/>
    </row>
    <row r="9" spans="1:6" ht="13.8" thickBot="1" x14ac:dyDescent="0.3">
      <c r="A9" s="5"/>
      <c r="B9" s="12" t="s">
        <v>26</v>
      </c>
      <c r="C9" s="11"/>
      <c r="D9" s="5" t="s">
        <v>7</v>
      </c>
      <c r="E9" s="5"/>
      <c r="F9" s="5"/>
    </row>
    <row r="10" spans="1:6" ht="13.8" thickBot="1" x14ac:dyDescent="0.3">
      <c r="A10" s="5"/>
      <c r="B10" s="12"/>
      <c r="C10" s="5"/>
      <c r="D10" s="5"/>
      <c r="E10" s="5"/>
      <c r="F10" s="5"/>
    </row>
    <row r="11" spans="1:6" ht="13.8" thickBot="1" x14ac:dyDescent="0.3">
      <c r="A11" s="5"/>
      <c r="B11" s="12" t="s">
        <v>25</v>
      </c>
      <c r="C11" s="11"/>
      <c r="D11" s="5" t="s">
        <v>7</v>
      </c>
      <c r="E11" s="5"/>
      <c r="F11" s="5"/>
    </row>
    <row r="12" spans="1:6" x14ac:dyDescent="0.25">
      <c r="A12" s="5"/>
      <c r="B12" s="12"/>
      <c r="C12" s="5"/>
      <c r="D12" s="5"/>
      <c r="E12" s="5"/>
      <c r="F12" s="5"/>
    </row>
    <row r="13" spans="1:6" x14ac:dyDescent="0.25">
      <c r="A13" s="5"/>
      <c r="B13" s="5"/>
      <c r="C13" s="5"/>
      <c r="D13" s="5"/>
      <c r="E13" s="5"/>
      <c r="F13" s="5"/>
    </row>
    <row r="14" spans="1:6" x14ac:dyDescent="0.25">
      <c r="A14" s="5"/>
      <c r="B14" s="9" t="s">
        <v>5</v>
      </c>
      <c r="C14" s="5"/>
      <c r="D14" s="5"/>
      <c r="E14" s="5"/>
      <c r="F14" s="5"/>
    </row>
    <row r="15" spans="1:6" x14ac:dyDescent="0.25">
      <c r="A15" s="5"/>
      <c r="B15" s="23" t="e">
        <f>+IF(C9&gt;C7,"Insert correct values",(C9-C11)/(C7-C11))</f>
        <v>#DIV/0!</v>
      </c>
      <c r="C15" s="7" t="s">
        <v>4</v>
      </c>
      <c r="D15" s="23">
        <v>0.1</v>
      </c>
      <c r="E15" s="5"/>
      <c r="F15" s="5"/>
    </row>
    <row r="16" spans="1:6" x14ac:dyDescent="0.25">
      <c r="A16" s="5"/>
      <c r="B16" s="5"/>
      <c r="C16" s="5"/>
      <c r="D16" s="5"/>
      <c r="E16" s="5"/>
      <c r="F16" s="5"/>
    </row>
    <row r="17" spans="1:6" x14ac:dyDescent="0.25">
      <c r="A17" s="5"/>
      <c r="B17" s="6" t="str">
        <f>+IF(C7&lt;=0,"Insert values above",+IF(D15&gt;=B15,"Emptying reqiurement fulfilled","Emptying reqiurement NOT fulfilled"))</f>
        <v>Insert values above</v>
      </c>
      <c r="C17" s="5"/>
      <c r="D17" s="5"/>
      <c r="E17" s="5"/>
      <c r="F17" s="5"/>
    </row>
    <row r="18" spans="1:6" x14ac:dyDescent="0.25">
      <c r="A18" s="5"/>
      <c r="B18" s="5"/>
      <c r="C18" s="5"/>
      <c r="D18" s="5"/>
      <c r="E18" s="5"/>
      <c r="F18" s="5"/>
    </row>
  </sheetData>
  <conditionalFormatting sqref="B17">
    <cfRule type="cellIs" dxfId="1" priority="1" stopIfTrue="1" operator="equal">
      <formula>"Emptying reqiurement NOT fulfilled"</formula>
    </cfRule>
    <cfRule type="cellIs" dxfId="0" priority="2" stopIfTrue="1" operator="equal">
      <formula>"Emptying reqiurement fulfilled"</formula>
    </cfRule>
  </conditionalFormatting>
  <pageMargins left="0.78740157480314965" right="0.78740157480314965" top="0.98425196850393704" bottom="0.98425196850393704" header="0" footer="0"/>
  <pageSetup paperSize="9" scale="85" orientation="landscape" r:id="rId1"/>
  <headerFooter alignWithMargins="0">
    <oddHeader>&amp;LVersion 1, 20240214
Author: Maria Tengqvist
Review Trine Pedersen&amp;CEmtying level&amp;RCosmetic products, Generation 4
Printed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38375-7219-44EC-8D38-AC6B775CE6D7}">
  <dimension ref="A1:J31"/>
  <sheetViews>
    <sheetView zoomScaleNormal="100" workbookViewId="0">
      <selection activeCell="D25" sqref="D25"/>
    </sheetView>
  </sheetViews>
  <sheetFormatPr defaultRowHeight="13.2" x14ac:dyDescent="0.25"/>
  <cols>
    <col min="1" max="1" width="13.44140625" customWidth="1"/>
    <col min="2" max="2" width="17.33203125" customWidth="1"/>
    <col min="3" max="3" width="40.6640625" customWidth="1"/>
    <col min="4" max="4" width="15.44140625" customWidth="1"/>
  </cols>
  <sheetData>
    <row r="1" spans="1:10" ht="17.399999999999999" x14ac:dyDescent="0.3">
      <c r="A1" s="20" t="s">
        <v>16</v>
      </c>
      <c r="B1" s="19"/>
      <c r="C1" s="19"/>
      <c r="D1" s="18"/>
      <c r="E1" s="18"/>
      <c r="F1" s="5"/>
      <c r="G1" s="5"/>
      <c r="H1" s="5"/>
      <c r="I1" s="5"/>
      <c r="J1" s="5"/>
    </row>
    <row r="2" spans="1:10" ht="18" thickBot="1" x14ac:dyDescent="0.35">
      <c r="A2" s="19"/>
      <c r="B2" s="20"/>
      <c r="C2" s="19"/>
      <c r="D2" s="18"/>
      <c r="E2" s="18"/>
      <c r="F2" s="5"/>
      <c r="G2" s="5"/>
      <c r="H2" s="5"/>
      <c r="I2" s="5"/>
      <c r="J2" s="5"/>
    </row>
    <row r="3" spans="1:10" ht="18" thickBot="1" x14ac:dyDescent="0.35">
      <c r="A3" s="21" t="s">
        <v>17</v>
      </c>
      <c r="B3" s="20"/>
      <c r="C3" s="22"/>
      <c r="D3" s="18"/>
      <c r="E3" s="18"/>
      <c r="F3" s="5"/>
      <c r="G3" s="5"/>
      <c r="H3" s="5"/>
      <c r="I3" s="5"/>
      <c r="J3" s="5"/>
    </row>
    <row r="4" spans="1:10" x14ac:dyDescent="0.25">
      <c r="A4" s="17"/>
      <c r="B4" s="5"/>
      <c r="C4" s="5"/>
      <c r="D4" s="5"/>
      <c r="E4" s="5"/>
      <c r="F4" s="5"/>
      <c r="G4" s="5"/>
      <c r="H4" s="5"/>
      <c r="I4" s="5"/>
      <c r="J4" s="5"/>
    </row>
    <row r="5" spans="1:10" x14ac:dyDescent="0.2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x14ac:dyDescent="0.25">
      <c r="A6" s="6" t="s">
        <v>15</v>
      </c>
      <c r="B6" s="5"/>
      <c r="C6" s="5"/>
      <c r="D6" s="5"/>
      <c r="E6" s="5"/>
      <c r="F6" s="5"/>
      <c r="G6" s="5"/>
      <c r="H6" s="5"/>
      <c r="I6" s="5"/>
      <c r="J6" s="5"/>
    </row>
    <row r="7" spans="1:10" x14ac:dyDescent="0.25">
      <c r="A7" s="6"/>
      <c r="B7" s="5"/>
      <c r="C7" s="5"/>
      <c r="D7" s="5"/>
      <c r="E7" s="5"/>
      <c r="F7" s="5"/>
      <c r="G7" s="5"/>
      <c r="H7" s="5"/>
      <c r="I7" s="5"/>
      <c r="J7" s="5"/>
    </row>
    <row r="8" spans="1:10" ht="13.8" thickBot="1" x14ac:dyDescent="0.3">
      <c r="A8" s="5"/>
      <c r="B8" s="5"/>
      <c r="C8" s="5" t="s">
        <v>14</v>
      </c>
      <c r="D8" s="5"/>
      <c r="E8" s="5" t="s">
        <v>0</v>
      </c>
      <c r="F8" s="5"/>
      <c r="G8" s="5"/>
      <c r="H8" s="5"/>
      <c r="I8" s="5"/>
      <c r="J8" s="5"/>
    </row>
    <row r="9" spans="1:10" ht="13.8" thickBot="1" x14ac:dyDescent="0.3">
      <c r="A9" s="5"/>
      <c r="B9" s="12" t="s">
        <v>13</v>
      </c>
      <c r="C9" s="11"/>
      <c r="D9" s="5" t="s">
        <v>12</v>
      </c>
      <c r="E9" s="11"/>
      <c r="F9" s="5" t="s">
        <v>12</v>
      </c>
      <c r="G9" s="5"/>
      <c r="H9" s="5"/>
      <c r="I9" s="5"/>
      <c r="J9" s="5"/>
    </row>
    <row r="10" spans="1:10" x14ac:dyDescent="0.25">
      <c r="A10" s="5"/>
      <c r="B10" s="12"/>
      <c r="C10" s="5"/>
      <c r="D10" s="5"/>
      <c r="E10" s="5"/>
      <c r="F10" s="5"/>
      <c r="G10" s="5"/>
      <c r="H10" s="5"/>
      <c r="I10" s="5"/>
      <c r="J10" s="5"/>
    </row>
    <row r="11" spans="1:10" ht="13.8" thickBo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3.8" thickBot="1" x14ac:dyDescent="0.3">
      <c r="A12" s="5"/>
      <c r="B12" s="12" t="s">
        <v>11</v>
      </c>
      <c r="C12" s="16">
        <f>+C14+C16+C18+C20</f>
        <v>0</v>
      </c>
      <c r="D12" s="5" t="s">
        <v>7</v>
      </c>
      <c r="E12" s="16">
        <f>+E14+E16+E18+E20</f>
        <v>0</v>
      </c>
      <c r="F12" s="5" t="s">
        <v>7</v>
      </c>
      <c r="G12" s="5"/>
      <c r="H12" s="5"/>
      <c r="I12" s="5"/>
      <c r="J12" s="5"/>
    </row>
    <row r="13" spans="1:10" ht="13.8" thickBot="1" x14ac:dyDescent="0.3">
      <c r="A13" s="5"/>
      <c r="B13" s="12"/>
      <c r="C13" s="5"/>
      <c r="D13" s="5"/>
      <c r="E13" s="5"/>
      <c r="F13" s="5"/>
      <c r="G13" s="5"/>
      <c r="H13" s="5"/>
      <c r="I13" s="5"/>
      <c r="J13" s="5"/>
    </row>
    <row r="14" spans="1:10" ht="13.8" thickBot="1" x14ac:dyDescent="0.3">
      <c r="A14" s="5"/>
      <c r="B14" s="12" t="s">
        <v>30</v>
      </c>
      <c r="C14" s="11">
        <v>0</v>
      </c>
      <c r="D14" s="5" t="s">
        <v>7</v>
      </c>
      <c r="E14" s="11">
        <v>0</v>
      </c>
      <c r="F14" s="5" t="s">
        <v>7</v>
      </c>
      <c r="G14" s="5"/>
      <c r="H14" s="5"/>
      <c r="I14" s="5"/>
      <c r="J14" s="5"/>
    </row>
    <row r="15" spans="1:10" ht="13.8" thickBot="1" x14ac:dyDescent="0.3">
      <c r="A15" s="5"/>
      <c r="B15" s="13"/>
      <c r="C15" s="5"/>
      <c r="D15" s="5"/>
      <c r="E15" s="5"/>
      <c r="F15" s="5"/>
      <c r="G15" s="5"/>
      <c r="H15" s="5"/>
      <c r="I15" s="5"/>
      <c r="J15" s="5"/>
    </row>
    <row r="16" spans="1:10" ht="13.8" thickBot="1" x14ac:dyDescent="0.3">
      <c r="A16" s="5"/>
      <c r="B16" s="12" t="s">
        <v>10</v>
      </c>
      <c r="C16" s="11">
        <v>0</v>
      </c>
      <c r="D16" s="5" t="s">
        <v>7</v>
      </c>
      <c r="E16" s="11">
        <v>0</v>
      </c>
      <c r="F16" s="5" t="s">
        <v>7</v>
      </c>
      <c r="G16" s="5"/>
      <c r="H16" s="5"/>
      <c r="I16" s="5"/>
      <c r="J16" s="5"/>
    </row>
    <row r="17" spans="1:10" ht="13.8" thickBot="1" x14ac:dyDescent="0.3">
      <c r="A17" s="5"/>
      <c r="B17" s="13"/>
      <c r="C17" s="5"/>
      <c r="D17" s="5"/>
      <c r="E17" s="5"/>
      <c r="F17" s="5"/>
      <c r="G17" s="5"/>
      <c r="H17" s="5"/>
      <c r="I17" s="5"/>
      <c r="J17" s="5"/>
    </row>
    <row r="18" spans="1:10" ht="13.8" thickBot="1" x14ac:dyDescent="0.3">
      <c r="A18" s="5"/>
      <c r="B18" s="12" t="s">
        <v>9</v>
      </c>
      <c r="C18" s="11">
        <v>0</v>
      </c>
      <c r="D18" s="5" t="s">
        <v>7</v>
      </c>
      <c r="E18" s="11">
        <v>0</v>
      </c>
      <c r="F18" s="5" t="s">
        <v>7</v>
      </c>
      <c r="G18" s="5"/>
      <c r="H18" s="5"/>
      <c r="I18" s="5"/>
      <c r="J18" s="5"/>
    </row>
    <row r="19" spans="1:10" ht="13.8" thickBot="1" x14ac:dyDescent="0.3">
      <c r="A19" s="5"/>
      <c r="B19" s="12"/>
      <c r="C19" s="5"/>
      <c r="D19" s="5"/>
      <c r="E19" s="5"/>
      <c r="F19" s="5"/>
      <c r="G19" s="5"/>
      <c r="H19" s="5"/>
      <c r="I19" s="5"/>
      <c r="J19" s="5"/>
    </row>
    <row r="20" spans="1:10" ht="13.8" thickBot="1" x14ac:dyDescent="0.3">
      <c r="A20" s="5"/>
      <c r="B20" s="12" t="s">
        <v>32</v>
      </c>
      <c r="C20" s="11">
        <v>0</v>
      </c>
      <c r="D20" s="5" t="s">
        <v>7</v>
      </c>
      <c r="E20" s="11">
        <v>0</v>
      </c>
      <c r="F20" s="5" t="s">
        <v>7</v>
      </c>
      <c r="G20" s="5"/>
      <c r="H20" s="5"/>
      <c r="I20" s="5"/>
      <c r="J20" s="5"/>
    </row>
    <row r="21" spans="1:10" ht="13.8" thickBot="1" x14ac:dyDescent="0.3">
      <c r="A21" s="5"/>
      <c r="B21" s="13"/>
      <c r="C21" s="5"/>
      <c r="D21" s="5"/>
      <c r="E21" s="5"/>
      <c r="F21" s="5"/>
      <c r="G21" s="5"/>
      <c r="H21" s="5"/>
      <c r="I21" s="5"/>
      <c r="J21" s="5"/>
    </row>
    <row r="22" spans="1:10" ht="13.8" thickBot="1" x14ac:dyDescent="0.3">
      <c r="A22" s="5"/>
      <c r="B22" s="12" t="s">
        <v>6</v>
      </c>
      <c r="C22" s="11">
        <v>1</v>
      </c>
      <c r="D22" s="10" t="s">
        <v>33</v>
      </c>
      <c r="E22" s="5"/>
      <c r="F22" s="5"/>
      <c r="G22" s="5"/>
      <c r="H22" s="5"/>
      <c r="I22" s="5"/>
      <c r="J22" s="5"/>
    </row>
    <row r="23" spans="1:10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5"/>
      <c r="B24" s="9" t="s">
        <v>5</v>
      </c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5"/>
      <c r="B25" s="8">
        <f>+IF(C22=1,(C30),(C30+(C31*E30))/C22)</f>
        <v>0</v>
      </c>
      <c r="C25" s="7" t="s">
        <v>4</v>
      </c>
      <c r="D25" s="8">
        <f>IF(C9&lt;=0,0,(0.1*C9+6.4))</f>
        <v>0</v>
      </c>
      <c r="E25" s="7"/>
      <c r="F25" s="5"/>
      <c r="G25" s="5"/>
      <c r="H25" s="5"/>
      <c r="I25" s="5"/>
      <c r="J25" s="5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x14ac:dyDescent="0.25">
      <c r="A27" s="5"/>
      <c r="B27" s="6" t="str">
        <f>+IF(C9&lt;=0,"Insert values above",+IF(D25&gt;=B25,"Packaging reqiurement fulfilled","Packaging reqiurement NOT fulfilled"))</f>
        <v>Insert values above</v>
      </c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B29" s="4" t="s">
        <v>3</v>
      </c>
    </row>
    <row r="30" spans="1:10" x14ac:dyDescent="0.25">
      <c r="B30" s="1" t="s">
        <v>2</v>
      </c>
      <c r="C30" s="2">
        <f>+(2.1*C14+0.4*C16+1*C18+1*C20)</f>
        <v>0</v>
      </c>
      <c r="D30" s="1" t="s">
        <v>0</v>
      </c>
      <c r="E30" s="3">
        <f>+(2.1*E14+0.4*E16+1*E18+1*E20)</f>
        <v>0</v>
      </c>
    </row>
    <row r="31" spans="1:10" x14ac:dyDescent="0.25">
      <c r="B31" s="1" t="s">
        <v>0</v>
      </c>
      <c r="C31" s="2" t="e">
        <f>+C9/E9*(C22-1)</f>
        <v>#DIV/0!</v>
      </c>
      <c r="D31" s="1"/>
      <c r="E31" s="1"/>
    </row>
  </sheetData>
  <conditionalFormatting sqref="B27">
    <cfRule type="cellIs" dxfId="30" priority="3" stopIfTrue="1" operator="equal">
      <formula>"Packaging reqiurement NOT fulfilled"</formula>
    </cfRule>
    <cfRule type="cellIs" dxfId="29" priority="4" stopIfTrue="1" operator="equal">
      <formula>"Packaging reqiurement fulfilled"</formula>
    </cfRule>
  </conditionalFormatting>
  <conditionalFormatting sqref="E8:F13 E15:F20">
    <cfRule type="expression" dxfId="28" priority="2" stopIfTrue="1">
      <formula>#REF!=1</formula>
    </cfRule>
  </conditionalFormatting>
  <conditionalFormatting sqref="E14:F14">
    <cfRule type="expression" dxfId="27" priority="1" stopIfTrue="1">
      <formula>#REF!=1</formula>
    </cfRule>
  </conditionalFormatting>
  <pageMargins left="0.78740157480314965" right="0.78740157480314965" top="0.98425196850393704" bottom="0.98425196850393704" header="0" footer="0"/>
  <pageSetup paperSize="9" scale="85" orientation="landscape" r:id="rId1"/>
  <headerFooter alignWithMargins="0">
    <oddHeader>&amp;LVersion 1, 20240214
Author: Maria Tengqvist
Review Trine Pedersen&amp;C&amp;A&amp;RCosmetic products, Generation 4
Printed &amp;D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FF900-4BAD-4EBC-AAE1-5A8D67AD3DE0}">
  <dimension ref="A1:J31"/>
  <sheetViews>
    <sheetView zoomScaleNormal="100" workbookViewId="0">
      <selection activeCell="D25" sqref="D25"/>
    </sheetView>
  </sheetViews>
  <sheetFormatPr defaultRowHeight="13.2" x14ac:dyDescent="0.25"/>
  <cols>
    <col min="1" max="1" width="13.44140625" customWidth="1"/>
    <col min="2" max="2" width="17.33203125" customWidth="1"/>
    <col min="3" max="3" width="40.6640625" customWidth="1"/>
    <col min="4" max="4" width="15.44140625" customWidth="1"/>
  </cols>
  <sheetData>
    <row r="1" spans="1:10" ht="17.399999999999999" x14ac:dyDescent="0.3">
      <c r="A1" s="20" t="s">
        <v>16</v>
      </c>
      <c r="B1" s="19"/>
      <c r="C1" s="19"/>
      <c r="D1" s="18"/>
      <c r="E1" s="18"/>
      <c r="F1" s="5"/>
      <c r="G1" s="5"/>
      <c r="H1" s="5"/>
      <c r="I1" s="5"/>
      <c r="J1" s="5"/>
    </row>
    <row r="2" spans="1:10" ht="18" thickBot="1" x14ac:dyDescent="0.35">
      <c r="A2" s="19"/>
      <c r="B2" s="20"/>
      <c r="C2" s="19"/>
      <c r="D2" s="18"/>
      <c r="E2" s="18"/>
      <c r="F2" s="5"/>
      <c r="G2" s="5"/>
      <c r="H2" s="5"/>
      <c r="I2" s="5"/>
      <c r="J2" s="5"/>
    </row>
    <row r="3" spans="1:10" ht="18" thickBot="1" x14ac:dyDescent="0.35">
      <c r="A3" s="21" t="s">
        <v>17</v>
      </c>
      <c r="B3" s="20"/>
      <c r="C3" s="22"/>
      <c r="D3" s="18"/>
      <c r="E3" s="18"/>
      <c r="F3" s="5"/>
      <c r="G3" s="5"/>
      <c r="H3" s="5"/>
      <c r="I3" s="5"/>
      <c r="J3" s="5"/>
    </row>
    <row r="4" spans="1:10" x14ac:dyDescent="0.25">
      <c r="A4" s="17"/>
      <c r="B4" s="5"/>
      <c r="C4" s="5"/>
      <c r="D4" s="5"/>
      <c r="E4" s="5"/>
      <c r="F4" s="5"/>
      <c r="G4" s="5"/>
      <c r="H4" s="5"/>
      <c r="I4" s="5"/>
      <c r="J4" s="5"/>
    </row>
    <row r="5" spans="1:10" x14ac:dyDescent="0.2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x14ac:dyDescent="0.25">
      <c r="A6" s="6" t="s">
        <v>15</v>
      </c>
      <c r="B6" s="5"/>
      <c r="C6" s="5"/>
      <c r="D6" s="5"/>
      <c r="E6" s="5"/>
      <c r="F6" s="5"/>
      <c r="G6" s="5"/>
      <c r="H6" s="5"/>
      <c r="I6" s="5"/>
      <c r="J6" s="5"/>
    </row>
    <row r="7" spans="1:10" x14ac:dyDescent="0.25">
      <c r="A7" s="6"/>
      <c r="B7" s="5"/>
      <c r="C7" s="5"/>
      <c r="D7" s="5"/>
      <c r="E7" s="5"/>
      <c r="F7" s="5"/>
      <c r="G7" s="5"/>
      <c r="H7" s="5"/>
      <c r="I7" s="5"/>
      <c r="J7" s="5"/>
    </row>
    <row r="8" spans="1:10" ht="13.8" thickBot="1" x14ac:dyDescent="0.3">
      <c r="A8" s="5"/>
      <c r="B8" s="5"/>
      <c r="C8" s="5" t="s">
        <v>14</v>
      </c>
      <c r="D8" s="5"/>
      <c r="E8" s="5" t="s">
        <v>0</v>
      </c>
      <c r="F8" s="5"/>
      <c r="G8" s="5"/>
      <c r="H8" s="5"/>
      <c r="I8" s="5"/>
      <c r="J8" s="5"/>
    </row>
    <row r="9" spans="1:10" ht="13.8" thickBot="1" x14ac:dyDescent="0.3">
      <c r="A9" s="5"/>
      <c r="B9" s="12" t="s">
        <v>13</v>
      </c>
      <c r="C9" s="11"/>
      <c r="D9" s="5" t="s">
        <v>12</v>
      </c>
      <c r="E9" s="11"/>
      <c r="F9" s="5" t="s">
        <v>12</v>
      </c>
      <c r="G9" s="5"/>
      <c r="H9" s="5"/>
      <c r="I9" s="5"/>
      <c r="J9" s="5"/>
    </row>
    <row r="10" spans="1:10" x14ac:dyDescent="0.25">
      <c r="A10" s="5"/>
      <c r="B10" s="12"/>
      <c r="C10" s="5"/>
      <c r="D10" s="5"/>
      <c r="E10" s="5"/>
      <c r="F10" s="5"/>
      <c r="G10" s="5"/>
      <c r="H10" s="5"/>
      <c r="I10" s="5"/>
      <c r="J10" s="5"/>
    </row>
    <row r="11" spans="1:10" ht="13.8" thickBo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3.8" thickBot="1" x14ac:dyDescent="0.3">
      <c r="A12" s="5"/>
      <c r="B12" s="12" t="s">
        <v>11</v>
      </c>
      <c r="C12" s="16">
        <f>+C14+C16+C18+C20</f>
        <v>0</v>
      </c>
      <c r="D12" s="5" t="s">
        <v>7</v>
      </c>
      <c r="E12" s="16">
        <f>+E14+E16+E18+E20</f>
        <v>0</v>
      </c>
      <c r="F12" s="5" t="s">
        <v>7</v>
      </c>
      <c r="G12" s="5"/>
      <c r="H12" s="5"/>
      <c r="I12" s="5"/>
      <c r="J12" s="5"/>
    </row>
    <row r="13" spans="1:10" ht="13.8" thickBot="1" x14ac:dyDescent="0.3">
      <c r="A13" s="5"/>
      <c r="B13" s="12"/>
      <c r="C13" s="5"/>
      <c r="D13" s="5"/>
      <c r="E13" s="5"/>
      <c r="F13" s="5"/>
      <c r="G13" s="5"/>
      <c r="H13" s="5"/>
      <c r="I13" s="5"/>
      <c r="J13" s="5"/>
    </row>
    <row r="14" spans="1:10" ht="13.8" thickBot="1" x14ac:dyDescent="0.3">
      <c r="A14" s="5"/>
      <c r="B14" s="12" t="s">
        <v>30</v>
      </c>
      <c r="C14" s="11">
        <v>0</v>
      </c>
      <c r="D14" s="5" t="s">
        <v>7</v>
      </c>
      <c r="E14" s="11">
        <v>0</v>
      </c>
      <c r="F14" s="5" t="s">
        <v>7</v>
      </c>
      <c r="G14" s="5"/>
      <c r="H14" s="5"/>
      <c r="I14" s="5"/>
      <c r="J14" s="5"/>
    </row>
    <row r="15" spans="1:10" ht="13.8" thickBot="1" x14ac:dyDescent="0.3">
      <c r="A15" s="5"/>
      <c r="B15" s="13"/>
      <c r="C15" s="5"/>
      <c r="D15" s="5"/>
      <c r="E15" s="5"/>
      <c r="F15" s="5"/>
      <c r="G15" s="5"/>
      <c r="H15" s="5"/>
      <c r="I15" s="5"/>
      <c r="J15" s="5"/>
    </row>
    <row r="16" spans="1:10" ht="13.8" thickBot="1" x14ac:dyDescent="0.3">
      <c r="A16" s="5"/>
      <c r="B16" s="12" t="s">
        <v>10</v>
      </c>
      <c r="C16" s="11">
        <v>0</v>
      </c>
      <c r="D16" s="5" t="s">
        <v>7</v>
      </c>
      <c r="E16" s="11">
        <v>0</v>
      </c>
      <c r="F16" s="5" t="s">
        <v>7</v>
      </c>
      <c r="G16" s="5"/>
      <c r="H16" s="5"/>
      <c r="I16" s="5"/>
      <c r="J16" s="5"/>
    </row>
    <row r="17" spans="1:10" ht="13.8" thickBot="1" x14ac:dyDescent="0.3">
      <c r="A17" s="5"/>
      <c r="B17" s="13"/>
      <c r="C17" s="5"/>
      <c r="D17" s="5"/>
      <c r="E17" s="5"/>
      <c r="F17" s="5"/>
      <c r="G17" s="5"/>
      <c r="H17" s="5"/>
      <c r="I17" s="5"/>
      <c r="J17" s="5"/>
    </row>
    <row r="18" spans="1:10" ht="13.8" thickBot="1" x14ac:dyDescent="0.3">
      <c r="A18" s="5"/>
      <c r="B18" s="12" t="s">
        <v>9</v>
      </c>
      <c r="C18" s="11">
        <v>0</v>
      </c>
      <c r="D18" s="5" t="s">
        <v>7</v>
      </c>
      <c r="E18" s="11">
        <v>0</v>
      </c>
      <c r="F18" s="5" t="s">
        <v>7</v>
      </c>
      <c r="G18" s="5"/>
      <c r="H18" s="5"/>
      <c r="I18" s="5"/>
      <c r="J18" s="5"/>
    </row>
    <row r="19" spans="1:10" ht="13.8" thickBot="1" x14ac:dyDescent="0.3">
      <c r="A19" s="5"/>
      <c r="B19" s="12"/>
      <c r="C19" s="5"/>
      <c r="D19" s="5"/>
      <c r="E19" s="5"/>
      <c r="F19" s="5"/>
      <c r="G19" s="5"/>
      <c r="H19" s="5"/>
      <c r="I19" s="5"/>
      <c r="J19" s="5"/>
    </row>
    <row r="20" spans="1:10" ht="13.8" thickBot="1" x14ac:dyDescent="0.3">
      <c r="A20" s="5"/>
      <c r="B20" s="12" t="s">
        <v>32</v>
      </c>
      <c r="C20" s="11">
        <v>0</v>
      </c>
      <c r="D20" s="5" t="s">
        <v>7</v>
      </c>
      <c r="E20" s="11">
        <v>0</v>
      </c>
      <c r="F20" s="5" t="s">
        <v>7</v>
      </c>
      <c r="G20" s="5"/>
      <c r="H20" s="5"/>
      <c r="I20" s="5"/>
      <c r="J20" s="5"/>
    </row>
    <row r="21" spans="1:10" ht="13.8" thickBot="1" x14ac:dyDescent="0.3">
      <c r="A21" s="5"/>
      <c r="B21" s="13"/>
      <c r="C21" s="5"/>
      <c r="D21" s="5"/>
      <c r="E21" s="5"/>
      <c r="F21" s="5"/>
      <c r="G21" s="5"/>
      <c r="H21" s="5"/>
      <c r="I21" s="5"/>
      <c r="J21" s="5"/>
    </row>
    <row r="22" spans="1:10" ht="13.8" thickBot="1" x14ac:dyDescent="0.3">
      <c r="A22" s="5"/>
      <c r="B22" s="12" t="s">
        <v>6</v>
      </c>
      <c r="C22" s="11">
        <v>1</v>
      </c>
      <c r="D22" s="10" t="s">
        <v>33</v>
      </c>
      <c r="E22" s="5"/>
      <c r="F22" s="5"/>
      <c r="G22" s="5"/>
      <c r="H22" s="5"/>
      <c r="I22" s="5"/>
      <c r="J22" s="5"/>
    </row>
    <row r="23" spans="1:10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5"/>
      <c r="B24" s="9" t="s">
        <v>5</v>
      </c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5"/>
      <c r="B25" s="8">
        <f>+IF(C22=1,(C30),(C30+(C31*E30))/C22)</f>
        <v>0</v>
      </c>
      <c r="C25" s="7" t="s">
        <v>4</v>
      </c>
      <c r="D25" s="8">
        <f>IF(C9&lt;=0,0,(0.065*C9+15))</f>
        <v>0</v>
      </c>
      <c r="E25" s="7"/>
      <c r="F25" s="5"/>
      <c r="G25" s="5"/>
      <c r="H25" s="5"/>
      <c r="I25" s="5"/>
      <c r="J25" s="5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x14ac:dyDescent="0.25">
      <c r="A27" s="5"/>
      <c r="B27" s="6" t="str">
        <f>+IF(C9&lt;=0,"Insert values above",+IF(D25&gt;=B25,"Packaging reqiurement fulfilled","Packaging reqiurement NOT fulfilled"))</f>
        <v>Insert values above</v>
      </c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B29" s="4" t="s">
        <v>3</v>
      </c>
    </row>
    <row r="30" spans="1:10" x14ac:dyDescent="0.25">
      <c r="B30" s="1" t="s">
        <v>2</v>
      </c>
      <c r="C30" s="2">
        <f>+(2.1*C14+0.4*C16+1*C18+1*C20)</f>
        <v>0</v>
      </c>
      <c r="D30" s="1" t="s">
        <v>0</v>
      </c>
      <c r="E30" s="3">
        <f>+(2.1*E14+0.4*E16+1*E18+1*E20)</f>
        <v>0</v>
      </c>
    </row>
    <row r="31" spans="1:10" x14ac:dyDescent="0.25">
      <c r="B31" s="1" t="s">
        <v>0</v>
      </c>
      <c r="C31" s="2" t="e">
        <f>+C9/E9*(C22-1)</f>
        <v>#DIV/0!</v>
      </c>
      <c r="D31" s="1"/>
      <c r="E31" s="1"/>
    </row>
  </sheetData>
  <conditionalFormatting sqref="B27">
    <cfRule type="cellIs" dxfId="26" priority="3" stopIfTrue="1" operator="equal">
      <formula>"Packaging reqiurement NOT fulfilled"</formula>
    </cfRule>
    <cfRule type="cellIs" dxfId="25" priority="4" stopIfTrue="1" operator="equal">
      <formula>"Packaging reqiurement fulfilled"</formula>
    </cfRule>
  </conditionalFormatting>
  <conditionalFormatting sqref="E8:F13 E15:F20">
    <cfRule type="expression" dxfId="24" priority="2" stopIfTrue="1">
      <formula>#REF!=1</formula>
    </cfRule>
  </conditionalFormatting>
  <conditionalFormatting sqref="E14:F14">
    <cfRule type="expression" dxfId="23" priority="1" stopIfTrue="1">
      <formula>#REF!=1</formula>
    </cfRule>
  </conditionalFormatting>
  <pageMargins left="0.78740157480314965" right="0.78740157480314965" top="0.98425196850393704" bottom="0.98425196850393704" header="0" footer="0"/>
  <pageSetup paperSize="9" scale="85" orientation="landscape" r:id="rId1"/>
  <headerFooter alignWithMargins="0">
    <oddHeader>&amp;LVersion 1, 20240214
Author: Maria Tengqvist
Review Trine Pedersen&amp;C&amp;A&amp;RCosmetic products, Generation 4
Printed &amp;D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B16F3-1804-438D-9A0A-C6CBEF00DDD9}">
  <dimension ref="A1:J31"/>
  <sheetViews>
    <sheetView zoomScaleNormal="100" workbookViewId="0">
      <selection activeCell="D25" sqref="D25"/>
    </sheetView>
  </sheetViews>
  <sheetFormatPr defaultRowHeight="13.2" x14ac:dyDescent="0.25"/>
  <cols>
    <col min="1" max="1" width="13.44140625" customWidth="1"/>
    <col min="2" max="2" width="17.33203125" customWidth="1"/>
    <col min="3" max="3" width="40.6640625" customWidth="1"/>
    <col min="4" max="4" width="15.44140625" customWidth="1"/>
  </cols>
  <sheetData>
    <row r="1" spans="1:10" ht="17.399999999999999" x14ac:dyDescent="0.3">
      <c r="A1" s="20" t="s">
        <v>16</v>
      </c>
      <c r="B1" s="19"/>
      <c r="C1" s="19"/>
      <c r="D1" s="18"/>
      <c r="E1" s="18"/>
      <c r="F1" s="5"/>
      <c r="G1" s="5"/>
      <c r="H1" s="5"/>
      <c r="I1" s="5"/>
      <c r="J1" s="5"/>
    </row>
    <row r="2" spans="1:10" ht="18" thickBot="1" x14ac:dyDescent="0.35">
      <c r="A2" s="19"/>
      <c r="B2" s="20"/>
      <c r="C2" s="19"/>
      <c r="D2" s="18"/>
      <c r="E2" s="18"/>
      <c r="F2" s="5"/>
      <c r="G2" s="5"/>
      <c r="H2" s="5"/>
      <c r="I2" s="5"/>
      <c r="J2" s="5"/>
    </row>
    <row r="3" spans="1:10" ht="18" thickBot="1" x14ac:dyDescent="0.35">
      <c r="A3" s="21" t="s">
        <v>17</v>
      </c>
      <c r="B3" s="20"/>
      <c r="C3" s="22"/>
      <c r="D3" s="18"/>
      <c r="E3" s="18"/>
      <c r="F3" s="5"/>
      <c r="G3" s="5"/>
      <c r="H3" s="5"/>
      <c r="I3" s="5"/>
      <c r="J3" s="5"/>
    </row>
    <row r="4" spans="1:10" x14ac:dyDescent="0.25">
      <c r="A4" s="17"/>
      <c r="B4" s="5"/>
      <c r="C4" s="5"/>
      <c r="D4" s="5"/>
      <c r="E4" s="5"/>
      <c r="F4" s="5"/>
      <c r="G4" s="5"/>
      <c r="H4" s="5"/>
      <c r="I4" s="5"/>
      <c r="J4" s="5"/>
    </row>
    <row r="5" spans="1:10" x14ac:dyDescent="0.2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x14ac:dyDescent="0.25">
      <c r="A6" s="6" t="s">
        <v>15</v>
      </c>
      <c r="B6" s="5"/>
      <c r="C6" s="5"/>
      <c r="D6" s="5"/>
      <c r="E6" s="5"/>
      <c r="F6" s="5"/>
      <c r="G6" s="5"/>
      <c r="H6" s="5"/>
      <c r="I6" s="5"/>
      <c r="J6" s="5"/>
    </row>
    <row r="7" spans="1:10" x14ac:dyDescent="0.25">
      <c r="A7" s="6"/>
      <c r="B7" s="5"/>
      <c r="C7" s="5"/>
      <c r="D7" s="5"/>
      <c r="E7" s="5"/>
      <c r="F7" s="5"/>
      <c r="G7" s="5"/>
      <c r="H7" s="5"/>
      <c r="I7" s="5"/>
      <c r="J7" s="5"/>
    </row>
    <row r="8" spans="1:10" ht="13.8" thickBot="1" x14ac:dyDescent="0.3">
      <c r="A8" s="5"/>
      <c r="B8" s="5"/>
      <c r="C8" s="5" t="s">
        <v>14</v>
      </c>
      <c r="D8" s="5"/>
      <c r="E8" s="5" t="s">
        <v>0</v>
      </c>
      <c r="F8" s="5"/>
      <c r="G8" s="5"/>
      <c r="H8" s="5"/>
      <c r="I8" s="5"/>
      <c r="J8" s="5"/>
    </row>
    <row r="9" spans="1:10" ht="13.8" thickBot="1" x14ac:dyDescent="0.3">
      <c r="A9" s="5"/>
      <c r="B9" s="12" t="s">
        <v>13</v>
      </c>
      <c r="C9" s="11"/>
      <c r="D9" s="5" t="s">
        <v>12</v>
      </c>
      <c r="E9" s="11"/>
      <c r="F9" s="5" t="s">
        <v>12</v>
      </c>
      <c r="G9" s="5"/>
      <c r="H9" s="5"/>
      <c r="I9" s="5"/>
      <c r="J9" s="5"/>
    </row>
    <row r="10" spans="1:10" x14ac:dyDescent="0.25">
      <c r="A10" s="5"/>
      <c r="B10" s="12"/>
      <c r="C10" s="5"/>
      <c r="D10" s="5"/>
      <c r="E10" s="5"/>
      <c r="F10" s="5"/>
      <c r="G10" s="5"/>
      <c r="H10" s="5"/>
      <c r="I10" s="5"/>
      <c r="J10" s="5"/>
    </row>
    <row r="11" spans="1:10" ht="13.8" thickBo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3.8" thickBot="1" x14ac:dyDescent="0.3">
      <c r="A12" s="5"/>
      <c r="B12" s="12" t="s">
        <v>11</v>
      </c>
      <c r="C12" s="16">
        <f>+C14+C16+C18+C20</f>
        <v>0</v>
      </c>
      <c r="D12" s="5" t="s">
        <v>7</v>
      </c>
      <c r="E12" s="16">
        <f>+E14+E16+E18+E20</f>
        <v>0</v>
      </c>
      <c r="F12" s="5" t="s">
        <v>7</v>
      </c>
      <c r="G12" s="5"/>
      <c r="H12" s="5"/>
      <c r="I12" s="5"/>
      <c r="J12" s="5"/>
    </row>
    <row r="13" spans="1:10" ht="13.8" thickBot="1" x14ac:dyDescent="0.3">
      <c r="A13" s="5"/>
      <c r="B13" s="12"/>
      <c r="C13" s="5"/>
      <c r="D13" s="5"/>
      <c r="E13" s="5"/>
      <c r="F13" s="5"/>
      <c r="G13" s="5"/>
      <c r="H13" s="5"/>
      <c r="I13" s="5"/>
      <c r="J13" s="5"/>
    </row>
    <row r="14" spans="1:10" ht="13.8" thickBot="1" x14ac:dyDescent="0.3">
      <c r="A14" s="5"/>
      <c r="B14" s="12" t="s">
        <v>30</v>
      </c>
      <c r="C14" s="11">
        <v>0</v>
      </c>
      <c r="D14" s="5" t="s">
        <v>7</v>
      </c>
      <c r="E14" s="11">
        <v>0</v>
      </c>
      <c r="F14" s="5" t="s">
        <v>7</v>
      </c>
      <c r="G14" s="5"/>
      <c r="H14" s="5"/>
      <c r="I14" s="5"/>
      <c r="J14" s="5"/>
    </row>
    <row r="15" spans="1:10" ht="13.8" thickBot="1" x14ac:dyDescent="0.3">
      <c r="A15" s="5"/>
      <c r="B15" s="13"/>
      <c r="C15" s="5"/>
      <c r="D15" s="5"/>
      <c r="E15" s="5"/>
      <c r="F15" s="5"/>
      <c r="G15" s="5"/>
      <c r="H15" s="5"/>
      <c r="I15" s="5"/>
      <c r="J15" s="5"/>
    </row>
    <row r="16" spans="1:10" ht="13.8" thickBot="1" x14ac:dyDescent="0.3">
      <c r="A16" s="5"/>
      <c r="B16" s="12" t="s">
        <v>10</v>
      </c>
      <c r="C16" s="11">
        <v>0</v>
      </c>
      <c r="D16" s="5" t="s">
        <v>7</v>
      </c>
      <c r="E16" s="11">
        <v>0</v>
      </c>
      <c r="F16" s="5" t="s">
        <v>7</v>
      </c>
      <c r="G16" s="5"/>
      <c r="H16" s="5"/>
      <c r="I16" s="5"/>
      <c r="J16" s="5"/>
    </row>
    <row r="17" spans="1:10" ht="13.8" thickBot="1" x14ac:dyDescent="0.3">
      <c r="A17" s="5"/>
      <c r="B17" s="13"/>
      <c r="C17" s="5"/>
      <c r="D17" s="5"/>
      <c r="E17" s="5"/>
      <c r="F17" s="5"/>
      <c r="G17" s="5"/>
      <c r="H17" s="5"/>
      <c r="I17" s="5"/>
      <c r="J17" s="5"/>
    </row>
    <row r="18" spans="1:10" ht="13.8" thickBot="1" x14ac:dyDescent="0.3">
      <c r="A18" s="5"/>
      <c r="B18" s="12" t="s">
        <v>9</v>
      </c>
      <c r="C18" s="11">
        <v>0</v>
      </c>
      <c r="D18" s="5" t="s">
        <v>7</v>
      </c>
      <c r="E18" s="11">
        <v>0</v>
      </c>
      <c r="F18" s="5" t="s">
        <v>7</v>
      </c>
      <c r="G18" s="5"/>
      <c r="H18" s="5"/>
      <c r="I18" s="5"/>
      <c r="J18" s="5"/>
    </row>
    <row r="19" spans="1:10" ht="13.8" thickBot="1" x14ac:dyDescent="0.3">
      <c r="A19" s="5"/>
      <c r="B19" s="12"/>
      <c r="C19" s="5"/>
      <c r="D19" s="5"/>
      <c r="E19" s="5"/>
      <c r="F19" s="5"/>
      <c r="G19" s="5"/>
      <c r="H19" s="5"/>
      <c r="I19" s="5"/>
      <c r="J19" s="5"/>
    </row>
    <row r="20" spans="1:10" ht="13.8" thickBot="1" x14ac:dyDescent="0.3">
      <c r="A20" s="5"/>
      <c r="B20" s="12" t="s">
        <v>32</v>
      </c>
      <c r="C20" s="11">
        <v>0</v>
      </c>
      <c r="D20" s="5" t="s">
        <v>7</v>
      </c>
      <c r="E20" s="11">
        <v>0</v>
      </c>
      <c r="F20" s="5" t="s">
        <v>7</v>
      </c>
      <c r="G20" s="5"/>
      <c r="H20" s="5"/>
      <c r="I20" s="5"/>
      <c r="J20" s="5"/>
    </row>
    <row r="21" spans="1:10" ht="13.8" thickBot="1" x14ac:dyDescent="0.3">
      <c r="A21" s="5"/>
      <c r="B21" s="13"/>
      <c r="C21" s="5"/>
      <c r="D21" s="5"/>
      <c r="E21" s="5"/>
      <c r="F21" s="5"/>
      <c r="G21" s="5"/>
      <c r="H21" s="5"/>
      <c r="I21" s="5"/>
      <c r="J21" s="5"/>
    </row>
    <row r="22" spans="1:10" ht="13.8" thickBot="1" x14ac:dyDescent="0.3">
      <c r="A22" s="5"/>
      <c r="B22" s="12" t="s">
        <v>6</v>
      </c>
      <c r="C22" s="11">
        <v>1</v>
      </c>
      <c r="D22" s="10" t="s">
        <v>33</v>
      </c>
      <c r="E22" s="5"/>
      <c r="F22" s="5"/>
      <c r="G22" s="5"/>
      <c r="H22" s="5"/>
      <c r="I22" s="5"/>
      <c r="J22" s="5"/>
    </row>
    <row r="23" spans="1:10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5"/>
      <c r="B24" s="9" t="s">
        <v>5</v>
      </c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5"/>
      <c r="B25" s="8">
        <f>+IF(C22=1,(C30),(C30+(C31*E30))/C22)</f>
        <v>0</v>
      </c>
      <c r="C25" s="7" t="s">
        <v>4</v>
      </c>
      <c r="D25" s="8">
        <f>IF(C9&lt;=0,0,(0.08*C9+35))</f>
        <v>0</v>
      </c>
      <c r="E25" s="7"/>
      <c r="F25" s="5"/>
      <c r="G25" s="5"/>
      <c r="H25" s="5"/>
      <c r="I25" s="5"/>
      <c r="J25" s="5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x14ac:dyDescent="0.25">
      <c r="A27" s="5"/>
      <c r="B27" s="6" t="str">
        <f>+IF(C9&lt;=0,"Insert values above",+IF(D25&gt;=B25,"Packaging reqiurement fulfilled","Packaging reqiurement NOT fulfilled"))</f>
        <v>Insert values above</v>
      </c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B29" s="4" t="s">
        <v>3</v>
      </c>
    </row>
    <row r="30" spans="1:10" x14ac:dyDescent="0.25">
      <c r="B30" s="1" t="s">
        <v>2</v>
      </c>
      <c r="C30" s="2">
        <f>+(2.1*C14+0.4*C16+1*C18+1*C20)</f>
        <v>0</v>
      </c>
      <c r="D30" s="1" t="s">
        <v>0</v>
      </c>
      <c r="E30" s="3">
        <f>+(2.1*E14+0.4*E16+1*E18+1*E20)</f>
        <v>0</v>
      </c>
    </row>
    <row r="31" spans="1:10" x14ac:dyDescent="0.25">
      <c r="B31" s="1" t="s">
        <v>0</v>
      </c>
      <c r="C31" s="2" t="e">
        <f>+C9/E9*(C22-1)</f>
        <v>#DIV/0!</v>
      </c>
      <c r="D31" s="1"/>
      <c r="E31" s="1"/>
    </row>
  </sheetData>
  <conditionalFormatting sqref="B27">
    <cfRule type="cellIs" dxfId="22" priority="3" stopIfTrue="1" operator="equal">
      <formula>"Packaging reqiurement NOT fulfilled"</formula>
    </cfRule>
    <cfRule type="cellIs" dxfId="21" priority="4" stopIfTrue="1" operator="equal">
      <formula>"Packaging reqiurement fulfilled"</formula>
    </cfRule>
  </conditionalFormatting>
  <conditionalFormatting sqref="E8:F13 E15:F20">
    <cfRule type="expression" dxfId="20" priority="2" stopIfTrue="1">
      <formula>#REF!=1</formula>
    </cfRule>
  </conditionalFormatting>
  <conditionalFormatting sqref="E14:F14">
    <cfRule type="expression" dxfId="19" priority="1" stopIfTrue="1">
      <formula>#REF!=1</formula>
    </cfRule>
  </conditionalFormatting>
  <pageMargins left="0.78740157480314965" right="0.78740157480314965" top="0.98425196850393704" bottom="0.98425196850393704" header="0" footer="0"/>
  <pageSetup paperSize="9" scale="85" orientation="landscape" r:id="rId1"/>
  <headerFooter alignWithMargins="0">
    <oddHeader>&amp;LVersion 1, 20240214
Author: Maria Tengqvist
Review Trine Pedersen&amp;C&amp;A&amp;RCosmetic products, Generation 4
Printed &amp;D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9173F-B640-4E34-979E-C80B007A0912}">
  <dimension ref="A1:J31"/>
  <sheetViews>
    <sheetView topLeftCell="A3" zoomScaleNormal="100" workbookViewId="0">
      <selection activeCell="D25" sqref="D25"/>
    </sheetView>
  </sheetViews>
  <sheetFormatPr defaultRowHeight="13.2" x14ac:dyDescent="0.25"/>
  <cols>
    <col min="1" max="1" width="13.44140625" customWidth="1"/>
    <col min="2" max="2" width="17.33203125" customWidth="1"/>
    <col min="3" max="3" width="40.6640625" customWidth="1"/>
    <col min="4" max="4" width="15.44140625" customWidth="1"/>
  </cols>
  <sheetData>
    <row r="1" spans="1:10" ht="17.399999999999999" x14ac:dyDescent="0.3">
      <c r="A1" s="20" t="s">
        <v>16</v>
      </c>
      <c r="B1" s="19"/>
      <c r="C1" s="19"/>
      <c r="D1" s="18"/>
      <c r="E1" s="18"/>
      <c r="F1" s="5"/>
      <c r="G1" s="5"/>
      <c r="H1" s="5"/>
      <c r="I1" s="5"/>
      <c r="J1" s="5"/>
    </row>
    <row r="2" spans="1:10" ht="18" thickBot="1" x14ac:dyDescent="0.35">
      <c r="A2" s="19"/>
      <c r="B2" s="20"/>
      <c r="C2" s="19"/>
      <c r="D2" s="18"/>
      <c r="E2" s="18"/>
      <c r="F2" s="5"/>
      <c r="G2" s="5"/>
      <c r="H2" s="5"/>
      <c r="I2" s="5"/>
      <c r="J2" s="5"/>
    </row>
    <row r="3" spans="1:10" ht="18" thickBot="1" x14ac:dyDescent="0.35">
      <c r="A3" s="21" t="s">
        <v>17</v>
      </c>
      <c r="B3" s="20"/>
      <c r="C3" s="22"/>
      <c r="D3" s="18"/>
      <c r="E3" s="18"/>
      <c r="F3" s="5"/>
      <c r="G3" s="5"/>
      <c r="H3" s="5"/>
      <c r="I3" s="5"/>
      <c r="J3" s="5"/>
    </row>
    <row r="4" spans="1:10" x14ac:dyDescent="0.25">
      <c r="A4" s="17"/>
      <c r="B4" s="5"/>
      <c r="C4" s="5"/>
      <c r="D4" s="5"/>
      <c r="E4" s="5"/>
      <c r="F4" s="5"/>
      <c r="G4" s="5"/>
      <c r="H4" s="5"/>
      <c r="I4" s="5"/>
      <c r="J4" s="5"/>
    </row>
    <row r="5" spans="1:10" x14ac:dyDescent="0.2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x14ac:dyDescent="0.25">
      <c r="A6" s="6" t="s">
        <v>15</v>
      </c>
      <c r="B6" s="5"/>
      <c r="C6" s="5"/>
      <c r="D6" s="5"/>
      <c r="E6" s="5"/>
      <c r="F6" s="5"/>
      <c r="G6" s="5"/>
      <c r="H6" s="5"/>
      <c r="I6" s="5"/>
      <c r="J6" s="5"/>
    </row>
    <row r="7" spans="1:10" x14ac:dyDescent="0.25">
      <c r="A7" s="6"/>
      <c r="B7" s="5"/>
      <c r="C7" s="5"/>
      <c r="D7" s="5"/>
      <c r="E7" s="5"/>
      <c r="F7" s="5"/>
      <c r="G7" s="5"/>
      <c r="H7" s="5"/>
      <c r="I7" s="5"/>
      <c r="J7" s="5"/>
    </row>
    <row r="8" spans="1:10" ht="13.8" thickBot="1" x14ac:dyDescent="0.3">
      <c r="A8" s="5"/>
      <c r="B8" s="5"/>
      <c r="C8" s="5" t="s">
        <v>14</v>
      </c>
      <c r="D8" s="5"/>
      <c r="E8" s="5" t="s">
        <v>0</v>
      </c>
      <c r="F8" s="5"/>
      <c r="G8" s="5"/>
      <c r="H8" s="5"/>
      <c r="I8" s="5"/>
      <c r="J8" s="5"/>
    </row>
    <row r="9" spans="1:10" ht="13.8" thickBot="1" x14ac:dyDescent="0.3">
      <c r="A9" s="5"/>
      <c r="B9" s="12" t="s">
        <v>13</v>
      </c>
      <c r="C9" s="11"/>
      <c r="D9" s="5" t="s">
        <v>12</v>
      </c>
      <c r="E9" s="11"/>
      <c r="F9" s="5" t="s">
        <v>12</v>
      </c>
      <c r="G9" s="5"/>
      <c r="H9" s="5"/>
      <c r="I9" s="5"/>
      <c r="J9" s="5"/>
    </row>
    <row r="10" spans="1:10" x14ac:dyDescent="0.25">
      <c r="A10" s="5"/>
      <c r="B10" s="12"/>
      <c r="C10" s="5"/>
      <c r="D10" s="5"/>
      <c r="E10" s="5"/>
      <c r="F10" s="5"/>
      <c r="G10" s="5"/>
      <c r="H10" s="5"/>
      <c r="I10" s="5"/>
      <c r="J10" s="5"/>
    </row>
    <row r="11" spans="1:10" ht="13.8" thickBo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3.8" thickBot="1" x14ac:dyDescent="0.3">
      <c r="A12" s="5"/>
      <c r="B12" s="12" t="s">
        <v>11</v>
      </c>
      <c r="C12" s="16">
        <f>+C14+C16+C18+C20</f>
        <v>0</v>
      </c>
      <c r="D12" s="5" t="s">
        <v>7</v>
      </c>
      <c r="E12" s="16">
        <f>+E14+E16+E18+E20</f>
        <v>0</v>
      </c>
      <c r="F12" s="5" t="s">
        <v>7</v>
      </c>
      <c r="G12" s="5"/>
      <c r="H12" s="5"/>
      <c r="I12" s="5"/>
      <c r="J12" s="5"/>
    </row>
    <row r="13" spans="1:10" ht="13.8" thickBot="1" x14ac:dyDescent="0.3">
      <c r="A13" s="5"/>
      <c r="B13" s="12"/>
      <c r="C13" s="5"/>
      <c r="D13" s="5"/>
      <c r="E13" s="5"/>
      <c r="F13" s="5"/>
      <c r="G13" s="5"/>
      <c r="H13" s="5"/>
      <c r="I13" s="5"/>
      <c r="J13" s="5"/>
    </row>
    <row r="14" spans="1:10" ht="13.8" thickBot="1" x14ac:dyDescent="0.3">
      <c r="A14" s="5"/>
      <c r="B14" s="12" t="s">
        <v>30</v>
      </c>
      <c r="C14" s="11">
        <v>0</v>
      </c>
      <c r="D14" s="5" t="s">
        <v>7</v>
      </c>
      <c r="E14" s="11">
        <v>0</v>
      </c>
      <c r="F14" s="5" t="s">
        <v>7</v>
      </c>
      <c r="G14" s="5"/>
      <c r="H14" s="5"/>
      <c r="I14" s="5"/>
      <c r="J14" s="5"/>
    </row>
    <row r="15" spans="1:10" ht="13.8" thickBot="1" x14ac:dyDescent="0.3">
      <c r="A15" s="5"/>
      <c r="B15" s="13"/>
      <c r="C15" s="5"/>
      <c r="D15" s="5"/>
      <c r="E15" s="5"/>
      <c r="F15" s="5"/>
      <c r="G15" s="5"/>
      <c r="H15" s="5"/>
      <c r="I15" s="5"/>
      <c r="J15" s="5"/>
    </row>
    <row r="16" spans="1:10" ht="13.8" thickBot="1" x14ac:dyDescent="0.3">
      <c r="A16" s="5"/>
      <c r="B16" s="12" t="s">
        <v>10</v>
      </c>
      <c r="C16" s="11">
        <v>0</v>
      </c>
      <c r="D16" s="5" t="s">
        <v>7</v>
      </c>
      <c r="E16" s="11">
        <v>0</v>
      </c>
      <c r="F16" s="5" t="s">
        <v>7</v>
      </c>
      <c r="G16" s="5"/>
      <c r="H16" s="5"/>
      <c r="I16" s="5"/>
      <c r="J16" s="5"/>
    </row>
    <row r="17" spans="1:10" ht="13.8" thickBot="1" x14ac:dyDescent="0.3">
      <c r="A17" s="5"/>
      <c r="B17" s="13"/>
      <c r="C17" s="5"/>
      <c r="D17" s="5"/>
      <c r="E17" s="5"/>
      <c r="F17" s="5"/>
      <c r="G17" s="5"/>
      <c r="H17" s="5"/>
      <c r="I17" s="5"/>
      <c r="J17" s="5"/>
    </row>
    <row r="18" spans="1:10" ht="13.8" thickBot="1" x14ac:dyDescent="0.3">
      <c r="A18" s="5"/>
      <c r="B18" s="12" t="s">
        <v>9</v>
      </c>
      <c r="C18" s="11">
        <v>0</v>
      </c>
      <c r="D18" s="5" t="s">
        <v>7</v>
      </c>
      <c r="E18" s="11">
        <v>0</v>
      </c>
      <c r="F18" s="5" t="s">
        <v>7</v>
      </c>
      <c r="G18" s="5"/>
      <c r="H18" s="5"/>
      <c r="I18" s="5"/>
      <c r="J18" s="5"/>
    </row>
    <row r="19" spans="1:10" ht="13.8" thickBot="1" x14ac:dyDescent="0.3">
      <c r="A19" s="5"/>
      <c r="B19" s="12"/>
      <c r="C19" s="5"/>
      <c r="D19" s="5"/>
      <c r="E19" s="5"/>
      <c r="F19" s="5"/>
      <c r="G19" s="5"/>
      <c r="H19" s="5"/>
      <c r="I19" s="5"/>
      <c r="J19" s="5"/>
    </row>
    <row r="20" spans="1:10" ht="13.8" thickBot="1" x14ac:dyDescent="0.3">
      <c r="A20" s="5"/>
      <c r="B20" s="12" t="s">
        <v>32</v>
      </c>
      <c r="C20" s="11">
        <v>0</v>
      </c>
      <c r="D20" s="5" t="s">
        <v>7</v>
      </c>
      <c r="E20" s="11">
        <v>0</v>
      </c>
      <c r="F20" s="5" t="s">
        <v>7</v>
      </c>
      <c r="G20" s="5"/>
      <c r="H20" s="5"/>
      <c r="I20" s="5"/>
      <c r="J20" s="5"/>
    </row>
    <row r="21" spans="1:10" ht="13.8" thickBot="1" x14ac:dyDescent="0.3">
      <c r="A21" s="5"/>
      <c r="B21" s="13"/>
      <c r="C21" s="5"/>
      <c r="D21" s="5"/>
      <c r="E21" s="5"/>
      <c r="F21" s="5"/>
      <c r="G21" s="5"/>
      <c r="H21" s="5"/>
      <c r="I21" s="5"/>
      <c r="J21" s="5"/>
    </row>
    <row r="22" spans="1:10" ht="13.8" thickBot="1" x14ac:dyDescent="0.3">
      <c r="A22" s="5"/>
      <c r="B22" s="12" t="s">
        <v>6</v>
      </c>
      <c r="C22" s="11">
        <v>1</v>
      </c>
      <c r="D22" s="10" t="s">
        <v>33</v>
      </c>
      <c r="E22" s="5"/>
      <c r="F22" s="5"/>
      <c r="G22" s="5"/>
      <c r="H22" s="5"/>
      <c r="I22" s="5"/>
      <c r="J22" s="5"/>
    </row>
    <row r="23" spans="1:10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5"/>
      <c r="B24" s="9" t="s">
        <v>5</v>
      </c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5"/>
      <c r="B25" s="8">
        <f>+IF(C22=1,(C30),(C30+(C31*E30))/C22)</f>
        <v>0</v>
      </c>
      <c r="C25" s="7" t="s">
        <v>4</v>
      </c>
      <c r="D25" s="8">
        <f>IF(C9&lt;=0,0,(0.5*C9+8))</f>
        <v>0</v>
      </c>
      <c r="E25" s="7"/>
      <c r="F25" s="5"/>
      <c r="G25" s="5"/>
      <c r="H25" s="5"/>
      <c r="I25" s="5"/>
      <c r="J25" s="5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x14ac:dyDescent="0.25">
      <c r="A27" s="5"/>
      <c r="B27" s="6" t="str">
        <f>+IF(C9&lt;=0,"Insert values above",+IF(D25&gt;=B25,"Packaging reqiurement fulfilled","Packaging reqiurement NOT fulfilled"))</f>
        <v>Insert values above</v>
      </c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B29" s="4" t="s">
        <v>3</v>
      </c>
    </row>
    <row r="30" spans="1:10" x14ac:dyDescent="0.25">
      <c r="B30" s="1" t="s">
        <v>2</v>
      </c>
      <c r="C30" s="2">
        <f>+(2.1*C14+0.4*C16+1*C18+1*C20)</f>
        <v>0</v>
      </c>
      <c r="D30" s="1" t="s">
        <v>0</v>
      </c>
      <c r="E30" s="3">
        <f>+(2.1*E14+0.4*E16+1*E18+1*E20)</f>
        <v>0</v>
      </c>
    </row>
    <row r="31" spans="1:10" x14ac:dyDescent="0.25">
      <c r="B31" s="1" t="s">
        <v>0</v>
      </c>
      <c r="C31" s="2" t="e">
        <f>+C9/E9*(C22-1)</f>
        <v>#DIV/0!</v>
      </c>
      <c r="D31" s="1"/>
      <c r="E31" s="1"/>
    </row>
  </sheetData>
  <conditionalFormatting sqref="B27">
    <cfRule type="cellIs" dxfId="18" priority="3" stopIfTrue="1" operator="equal">
      <formula>"Packaging reqiurement NOT fulfilled"</formula>
    </cfRule>
    <cfRule type="cellIs" dxfId="17" priority="4" stopIfTrue="1" operator="equal">
      <formula>"Packaging reqiurement fulfilled"</formula>
    </cfRule>
  </conditionalFormatting>
  <conditionalFormatting sqref="E8:F13 E15:F20">
    <cfRule type="expression" dxfId="16" priority="2" stopIfTrue="1">
      <formula>#REF!=1</formula>
    </cfRule>
  </conditionalFormatting>
  <conditionalFormatting sqref="E14:F14">
    <cfRule type="expression" dxfId="15" priority="1" stopIfTrue="1">
      <formula>#REF!=1</formula>
    </cfRule>
  </conditionalFormatting>
  <pageMargins left="0.78740157480314965" right="0.78740157480314965" top="0.98425196850393704" bottom="0.98425196850393704" header="0" footer="0"/>
  <pageSetup paperSize="9" scale="85" orientation="landscape" r:id="rId1"/>
  <headerFooter alignWithMargins="0">
    <oddHeader>&amp;LVersion 1, 20240214
Author: Maria Tengqvist
Review Trine Pedersen&amp;C&amp;A&amp;RCosmetic products, Generation 4
Printed &amp;D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ECCE8-2B17-42B0-A427-2A25F20BEF54}">
  <dimension ref="A1:J29"/>
  <sheetViews>
    <sheetView zoomScaleNormal="100" workbookViewId="0">
      <selection activeCell="D23" sqref="D23"/>
    </sheetView>
  </sheetViews>
  <sheetFormatPr defaultRowHeight="13.2" x14ac:dyDescent="0.25"/>
  <cols>
    <col min="1" max="1" width="13.44140625" customWidth="1"/>
    <col min="2" max="2" width="17.33203125" customWidth="1"/>
    <col min="3" max="3" width="40.6640625" customWidth="1"/>
    <col min="4" max="4" width="15.44140625" customWidth="1"/>
  </cols>
  <sheetData>
    <row r="1" spans="1:10" ht="17.399999999999999" x14ac:dyDescent="0.3">
      <c r="A1" s="20" t="s">
        <v>16</v>
      </c>
      <c r="B1" s="19"/>
      <c r="C1" s="19"/>
      <c r="D1" s="18"/>
      <c r="E1" s="18"/>
      <c r="F1" s="5"/>
      <c r="G1" s="5"/>
      <c r="H1" s="5"/>
      <c r="I1" s="5"/>
      <c r="J1" s="5"/>
    </row>
    <row r="2" spans="1:10" ht="18" thickBot="1" x14ac:dyDescent="0.35">
      <c r="A2" s="19"/>
      <c r="B2" s="20"/>
      <c r="C2" s="19"/>
      <c r="D2" s="18"/>
      <c r="E2" s="18"/>
      <c r="F2" s="5"/>
      <c r="G2" s="5"/>
      <c r="H2" s="5"/>
      <c r="I2" s="5"/>
      <c r="J2" s="5"/>
    </row>
    <row r="3" spans="1:10" ht="18" thickBot="1" x14ac:dyDescent="0.35">
      <c r="A3" s="21" t="s">
        <v>17</v>
      </c>
      <c r="B3" s="20"/>
      <c r="C3" s="22"/>
      <c r="D3" s="18"/>
      <c r="E3" s="18"/>
      <c r="F3" s="5"/>
      <c r="G3" s="5"/>
      <c r="H3" s="5"/>
      <c r="I3" s="5"/>
      <c r="J3" s="5"/>
    </row>
    <row r="4" spans="1:10" x14ac:dyDescent="0.25">
      <c r="A4" s="17"/>
      <c r="B4" s="5"/>
      <c r="C4" s="5"/>
      <c r="D4" s="5"/>
      <c r="E4" s="5"/>
      <c r="F4" s="5"/>
      <c r="G4" s="5"/>
      <c r="H4" s="5"/>
      <c r="I4" s="5"/>
      <c r="J4" s="5"/>
    </row>
    <row r="5" spans="1:10" x14ac:dyDescent="0.2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x14ac:dyDescent="0.25">
      <c r="A6" s="6" t="s">
        <v>15</v>
      </c>
      <c r="B6" s="5"/>
      <c r="C6" s="5"/>
      <c r="D6" s="5"/>
      <c r="E6" s="5"/>
      <c r="F6" s="5"/>
      <c r="G6" s="5"/>
      <c r="H6" s="5"/>
      <c r="I6" s="5"/>
      <c r="J6" s="5"/>
    </row>
    <row r="7" spans="1:10" x14ac:dyDescent="0.25">
      <c r="A7" s="6"/>
      <c r="B7" s="5"/>
      <c r="C7" s="5"/>
      <c r="D7" s="5"/>
      <c r="E7" s="5"/>
      <c r="F7" s="5"/>
      <c r="G7" s="5"/>
      <c r="H7" s="5"/>
      <c r="I7" s="5"/>
      <c r="J7" s="5"/>
    </row>
    <row r="8" spans="1:10" ht="13.8" thickBot="1" x14ac:dyDescent="0.3">
      <c r="A8" s="5"/>
      <c r="B8" s="5"/>
      <c r="C8" s="5" t="s">
        <v>14</v>
      </c>
      <c r="D8" s="5"/>
      <c r="E8" s="5" t="s">
        <v>0</v>
      </c>
      <c r="F8" s="5"/>
      <c r="G8" s="5"/>
      <c r="H8" s="5"/>
      <c r="I8" s="5"/>
      <c r="J8" s="5"/>
    </row>
    <row r="9" spans="1:10" ht="13.8" thickBot="1" x14ac:dyDescent="0.3">
      <c r="A9" s="5"/>
      <c r="B9" s="12" t="s">
        <v>31</v>
      </c>
      <c r="C9" s="11"/>
      <c r="D9" s="5"/>
      <c r="E9" s="11"/>
      <c r="F9" s="5"/>
      <c r="G9" s="5"/>
      <c r="H9" s="5"/>
      <c r="I9" s="5"/>
      <c r="J9" s="5"/>
    </row>
    <row r="10" spans="1:10" x14ac:dyDescent="0.25">
      <c r="A10" s="5"/>
      <c r="B10" s="12"/>
      <c r="C10" s="5"/>
      <c r="D10" s="5"/>
      <c r="E10" s="5"/>
      <c r="F10" s="5"/>
      <c r="G10" s="5"/>
      <c r="H10" s="5"/>
      <c r="I10" s="5"/>
      <c r="J10" s="5"/>
    </row>
    <row r="11" spans="1:10" ht="13.8" thickBo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3.8" thickBot="1" x14ac:dyDescent="0.3">
      <c r="A12" s="5"/>
      <c r="B12" s="12" t="s">
        <v>11</v>
      </c>
      <c r="C12" s="16">
        <f>+C14+C16+C18</f>
        <v>0</v>
      </c>
      <c r="D12" s="5" t="s">
        <v>7</v>
      </c>
      <c r="E12" s="16">
        <f>+E14+E16+E18</f>
        <v>0</v>
      </c>
      <c r="F12" s="5" t="s">
        <v>7</v>
      </c>
      <c r="G12" s="5"/>
      <c r="H12" s="5"/>
      <c r="I12" s="5"/>
      <c r="J12" s="5"/>
    </row>
    <row r="13" spans="1:10" ht="13.8" thickBot="1" x14ac:dyDescent="0.3">
      <c r="A13" s="5"/>
      <c r="B13" s="12"/>
      <c r="C13" s="5"/>
      <c r="D13" s="5"/>
      <c r="E13" s="5"/>
      <c r="F13" s="5"/>
      <c r="G13" s="5"/>
      <c r="H13" s="5"/>
      <c r="I13" s="5"/>
      <c r="J13" s="5"/>
    </row>
    <row r="14" spans="1:10" ht="13.8" thickBot="1" x14ac:dyDescent="0.3">
      <c r="A14" s="5"/>
      <c r="B14" s="12" t="s">
        <v>10</v>
      </c>
      <c r="C14" s="11">
        <v>0</v>
      </c>
      <c r="D14" s="5" t="s">
        <v>7</v>
      </c>
      <c r="E14" s="11">
        <v>0</v>
      </c>
      <c r="F14" s="5" t="s">
        <v>7</v>
      </c>
      <c r="G14" s="5"/>
      <c r="H14" s="5"/>
      <c r="I14" s="5"/>
      <c r="J14" s="5"/>
    </row>
    <row r="15" spans="1:10" ht="13.8" thickBot="1" x14ac:dyDescent="0.3">
      <c r="A15" s="5"/>
      <c r="B15" s="13"/>
      <c r="C15" s="5"/>
      <c r="D15" s="5"/>
      <c r="E15" s="5"/>
      <c r="F15" s="5"/>
      <c r="G15" s="5"/>
      <c r="H15" s="5"/>
      <c r="I15" s="5"/>
      <c r="J15" s="5"/>
    </row>
    <row r="16" spans="1:10" ht="13.8" thickBot="1" x14ac:dyDescent="0.3">
      <c r="A16" s="5"/>
      <c r="B16" s="12" t="s">
        <v>9</v>
      </c>
      <c r="C16" s="11">
        <v>0</v>
      </c>
      <c r="D16" s="5" t="s">
        <v>7</v>
      </c>
      <c r="E16" s="11">
        <v>0</v>
      </c>
      <c r="F16" s="5" t="s">
        <v>7</v>
      </c>
      <c r="G16" s="5"/>
      <c r="H16" s="5"/>
      <c r="I16" s="5"/>
      <c r="J16" s="5"/>
    </row>
    <row r="17" spans="1:10" ht="13.8" thickBot="1" x14ac:dyDescent="0.3">
      <c r="A17" s="5"/>
      <c r="B17" s="12"/>
      <c r="C17" s="5"/>
      <c r="D17" s="5"/>
      <c r="E17" s="5"/>
      <c r="F17" s="5"/>
      <c r="G17" s="5"/>
      <c r="H17" s="5"/>
      <c r="I17" s="5"/>
      <c r="J17" s="5"/>
    </row>
    <row r="18" spans="1:10" ht="13.8" thickBot="1" x14ac:dyDescent="0.3">
      <c r="A18" s="5"/>
      <c r="B18" s="12" t="s">
        <v>32</v>
      </c>
      <c r="C18" s="11">
        <v>0</v>
      </c>
      <c r="D18" s="5" t="s">
        <v>7</v>
      </c>
      <c r="E18" s="11">
        <v>0</v>
      </c>
      <c r="F18" s="5" t="s">
        <v>7</v>
      </c>
      <c r="G18" s="5"/>
      <c r="H18" s="5"/>
      <c r="I18" s="5"/>
      <c r="J18" s="5"/>
    </row>
    <row r="19" spans="1:10" ht="13.8" thickBot="1" x14ac:dyDescent="0.3">
      <c r="A19" s="5"/>
      <c r="B19" s="13"/>
      <c r="C19" s="5"/>
      <c r="D19" s="5"/>
      <c r="E19" s="5"/>
      <c r="F19" s="5"/>
      <c r="G19" s="5"/>
      <c r="H19" s="5"/>
      <c r="I19" s="5"/>
      <c r="J19" s="5"/>
    </row>
    <row r="20" spans="1:10" ht="13.8" thickBot="1" x14ac:dyDescent="0.3">
      <c r="A20" s="5"/>
      <c r="B20" s="12" t="s">
        <v>6</v>
      </c>
      <c r="C20" s="11">
        <v>1</v>
      </c>
      <c r="D20" s="10" t="s">
        <v>33</v>
      </c>
      <c r="E20" s="5"/>
      <c r="F20" s="5"/>
      <c r="G20" s="5"/>
      <c r="H20" s="5"/>
      <c r="I20" s="5"/>
      <c r="J20" s="5"/>
    </row>
    <row r="21" spans="1:10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x14ac:dyDescent="0.25">
      <c r="A22" s="5"/>
      <c r="B22" s="9" t="s">
        <v>5</v>
      </c>
      <c r="C22" s="5"/>
      <c r="D22" s="5"/>
      <c r="E22" s="5"/>
      <c r="F22" s="5"/>
      <c r="G22" s="5"/>
      <c r="H22" s="5"/>
      <c r="I22" s="5"/>
      <c r="J22" s="5"/>
    </row>
    <row r="23" spans="1:10" x14ac:dyDescent="0.25">
      <c r="A23" s="5"/>
      <c r="B23" s="8">
        <f>+IF(C20=1,(C28),(C28+(C29*E28))/C20)</f>
        <v>0</v>
      </c>
      <c r="C23" s="7" t="s">
        <v>4</v>
      </c>
      <c r="D23" s="8">
        <f>IF(C9&lt;=0,0,(0.098*C9+8))</f>
        <v>0</v>
      </c>
      <c r="E23" s="7"/>
      <c r="F23" s="5"/>
      <c r="G23" s="5"/>
      <c r="H23" s="5"/>
      <c r="I23" s="5"/>
      <c r="J23" s="5"/>
    </row>
    <row r="24" spans="1:1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5"/>
      <c r="B25" s="6" t="str">
        <f>+IF(C9&lt;=0,"Insert values above",+IF(D23&gt;=B23,"Packaging reqiurement fulfilled","Packaging reqiurement NOT fulfilled"))</f>
        <v>Insert values above</v>
      </c>
      <c r="C25" s="5"/>
      <c r="D25" s="5"/>
      <c r="E25" s="5"/>
      <c r="F25" s="5"/>
      <c r="G25" s="5"/>
      <c r="H25" s="5"/>
      <c r="I25" s="5"/>
      <c r="J25" s="5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x14ac:dyDescent="0.25">
      <c r="B27" s="4" t="s">
        <v>3</v>
      </c>
    </row>
    <row r="28" spans="1:10" x14ac:dyDescent="0.25">
      <c r="B28" s="1" t="s">
        <v>2</v>
      </c>
      <c r="C28" s="2">
        <f>+(0.4*C14+1*C16+1*C18)</f>
        <v>0</v>
      </c>
      <c r="D28" s="1" t="s">
        <v>0</v>
      </c>
      <c r="E28" s="3">
        <f>+(0.4*E14+1*E16+1*E18)</f>
        <v>0</v>
      </c>
    </row>
    <row r="29" spans="1:10" x14ac:dyDescent="0.25">
      <c r="B29" s="1" t="s">
        <v>0</v>
      </c>
      <c r="C29" s="2" t="e">
        <f>+C9/E9*(C20-1)</f>
        <v>#DIV/0!</v>
      </c>
      <c r="D29" s="1"/>
      <c r="E29" s="1"/>
    </row>
  </sheetData>
  <conditionalFormatting sqref="B25">
    <cfRule type="cellIs" dxfId="14" priority="3" stopIfTrue="1" operator="equal">
      <formula>"Packaging reqiurement NOT fulfilled"</formula>
    </cfRule>
    <cfRule type="cellIs" dxfId="13" priority="4" stopIfTrue="1" operator="equal">
      <formula>"Packaging reqiurement fulfilled"</formula>
    </cfRule>
  </conditionalFormatting>
  <conditionalFormatting sqref="E8:F18">
    <cfRule type="expression" dxfId="12" priority="2" stopIfTrue="1">
      <formula>#REF!=1</formula>
    </cfRule>
  </conditionalFormatting>
  <pageMargins left="0.78740157480314965" right="0.78740157480314965" top="0.98425196850393704" bottom="0.98425196850393704" header="0" footer="0"/>
  <pageSetup paperSize="9" scale="85" orientation="landscape" r:id="rId1"/>
  <headerFooter alignWithMargins="0">
    <oddHeader>&amp;LVersion 1, 20240214
Author: Maria Tengqvist
Review Trine Pedersen&amp;C&amp;A&amp;RCosmetic products, Generation 4
Printed &amp;D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D8F97-48E4-4C58-BD8A-0D9CEB5FB535}">
  <dimension ref="A1:J31"/>
  <sheetViews>
    <sheetView zoomScaleNormal="100" workbookViewId="0">
      <selection activeCell="D25" sqref="D25"/>
    </sheetView>
  </sheetViews>
  <sheetFormatPr defaultRowHeight="13.2" x14ac:dyDescent="0.25"/>
  <cols>
    <col min="1" max="1" width="13.44140625" customWidth="1"/>
    <col min="2" max="2" width="17.33203125" customWidth="1"/>
    <col min="3" max="3" width="40.6640625" customWidth="1"/>
    <col min="4" max="4" width="15.44140625" customWidth="1"/>
  </cols>
  <sheetData>
    <row r="1" spans="1:10" ht="17.399999999999999" x14ac:dyDescent="0.3">
      <c r="A1" s="20" t="s">
        <v>16</v>
      </c>
      <c r="B1" s="19"/>
      <c r="C1" s="19"/>
      <c r="D1" s="18"/>
      <c r="E1" s="18"/>
      <c r="F1" s="5"/>
      <c r="G1" s="5"/>
      <c r="H1" s="5"/>
      <c r="I1" s="5"/>
      <c r="J1" s="5"/>
    </row>
    <row r="2" spans="1:10" ht="18" thickBot="1" x14ac:dyDescent="0.35">
      <c r="A2" s="19"/>
      <c r="B2" s="20"/>
      <c r="C2" s="19"/>
      <c r="D2" s="18"/>
      <c r="E2" s="18"/>
      <c r="F2" s="5"/>
      <c r="G2" s="5"/>
      <c r="H2" s="5"/>
      <c r="I2" s="5"/>
      <c r="J2" s="5"/>
    </row>
    <row r="3" spans="1:10" ht="18" thickBot="1" x14ac:dyDescent="0.35">
      <c r="A3" s="21" t="s">
        <v>17</v>
      </c>
      <c r="B3" s="20"/>
      <c r="C3" s="22"/>
      <c r="D3" s="18"/>
      <c r="E3" s="18"/>
      <c r="F3" s="5"/>
      <c r="G3" s="5"/>
      <c r="H3" s="5"/>
      <c r="I3" s="5"/>
      <c r="J3" s="5"/>
    </row>
    <row r="4" spans="1:10" x14ac:dyDescent="0.25">
      <c r="A4" s="17"/>
      <c r="B4" s="5"/>
      <c r="C4" s="5"/>
      <c r="D4" s="5"/>
      <c r="E4" s="5"/>
      <c r="F4" s="5"/>
      <c r="G4" s="5"/>
      <c r="H4" s="5"/>
      <c r="I4" s="5"/>
      <c r="J4" s="5"/>
    </row>
    <row r="5" spans="1:10" x14ac:dyDescent="0.2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x14ac:dyDescent="0.25">
      <c r="A6" s="6" t="s">
        <v>15</v>
      </c>
      <c r="B6" s="5"/>
      <c r="C6" s="5"/>
      <c r="D6" s="5"/>
      <c r="E6" s="5"/>
      <c r="F6" s="5"/>
      <c r="G6" s="5"/>
      <c r="H6" s="5"/>
      <c r="I6" s="5"/>
      <c r="J6" s="5"/>
    </row>
    <row r="7" spans="1:10" x14ac:dyDescent="0.25">
      <c r="A7" s="6"/>
      <c r="B7" s="5"/>
      <c r="C7" s="5"/>
      <c r="D7" s="5"/>
      <c r="E7" s="5"/>
      <c r="F7" s="5"/>
      <c r="G7" s="5"/>
      <c r="H7" s="5"/>
      <c r="I7" s="5"/>
      <c r="J7" s="5"/>
    </row>
    <row r="8" spans="1:10" ht="13.8" thickBot="1" x14ac:dyDescent="0.3">
      <c r="A8" s="5"/>
      <c r="B8" s="5"/>
      <c r="C8" s="5" t="s">
        <v>14</v>
      </c>
      <c r="D8" s="5"/>
      <c r="E8" s="5" t="s">
        <v>0</v>
      </c>
      <c r="F8" s="5"/>
      <c r="G8" s="5"/>
      <c r="H8" s="5"/>
      <c r="I8" s="5"/>
      <c r="J8" s="5"/>
    </row>
    <row r="9" spans="1:10" ht="13.8" thickBot="1" x14ac:dyDescent="0.3">
      <c r="A9" s="5"/>
      <c r="B9" s="12" t="s">
        <v>13</v>
      </c>
      <c r="C9" s="11"/>
      <c r="D9" s="5" t="s">
        <v>12</v>
      </c>
      <c r="E9" s="11"/>
      <c r="F9" s="5" t="s">
        <v>12</v>
      </c>
      <c r="G9" s="5"/>
      <c r="H9" s="5"/>
      <c r="I9" s="5"/>
      <c r="J9" s="5"/>
    </row>
    <row r="10" spans="1:10" x14ac:dyDescent="0.25">
      <c r="A10" s="5"/>
      <c r="B10" s="12"/>
      <c r="C10" s="5"/>
      <c r="D10" s="5"/>
      <c r="E10" s="5"/>
      <c r="F10" s="5"/>
      <c r="G10" s="5"/>
      <c r="H10" s="5"/>
      <c r="I10" s="5"/>
      <c r="J10" s="5"/>
    </row>
    <row r="11" spans="1:10" ht="13.8" thickBo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3.8" thickBot="1" x14ac:dyDescent="0.3">
      <c r="A12" s="5"/>
      <c r="B12" s="12" t="s">
        <v>11</v>
      </c>
      <c r="C12" s="16">
        <f>+C14+C16+C18+C20</f>
        <v>0</v>
      </c>
      <c r="D12" s="5" t="s">
        <v>7</v>
      </c>
      <c r="E12" s="16">
        <f>+E14+E16+E18+E20</f>
        <v>0</v>
      </c>
      <c r="F12" s="5" t="s">
        <v>7</v>
      </c>
      <c r="G12" s="5"/>
      <c r="H12" s="5"/>
      <c r="I12" s="5"/>
      <c r="J12" s="5"/>
    </row>
    <row r="13" spans="1:10" ht="13.8" thickBot="1" x14ac:dyDescent="0.3">
      <c r="A13" s="5"/>
      <c r="B13" s="12"/>
      <c r="C13" s="5"/>
      <c r="D13" s="5"/>
      <c r="E13" s="5"/>
      <c r="F13" s="5"/>
      <c r="G13" s="5"/>
      <c r="H13" s="5"/>
      <c r="I13" s="5"/>
      <c r="J13" s="5"/>
    </row>
    <row r="14" spans="1:10" ht="13.8" thickBot="1" x14ac:dyDescent="0.3">
      <c r="A14" s="5"/>
      <c r="B14" s="12" t="s">
        <v>30</v>
      </c>
      <c r="C14" s="11">
        <v>0</v>
      </c>
      <c r="D14" s="5" t="s">
        <v>7</v>
      </c>
      <c r="E14" s="11">
        <v>0</v>
      </c>
      <c r="F14" s="5" t="s">
        <v>7</v>
      </c>
      <c r="G14" s="5"/>
      <c r="H14" s="5"/>
      <c r="I14" s="5"/>
      <c r="J14" s="5"/>
    </row>
    <row r="15" spans="1:10" ht="13.8" thickBot="1" x14ac:dyDescent="0.3">
      <c r="A15" s="5"/>
      <c r="B15" s="13"/>
      <c r="C15" s="5"/>
      <c r="D15" s="5"/>
      <c r="E15" s="5"/>
      <c r="F15" s="5"/>
      <c r="G15" s="5"/>
      <c r="H15" s="5"/>
      <c r="I15" s="5"/>
      <c r="J15" s="5"/>
    </row>
    <row r="16" spans="1:10" ht="13.8" thickBot="1" x14ac:dyDescent="0.3">
      <c r="A16" s="5"/>
      <c r="B16" s="12" t="s">
        <v>10</v>
      </c>
      <c r="C16" s="11">
        <v>0</v>
      </c>
      <c r="D16" s="5" t="s">
        <v>7</v>
      </c>
      <c r="E16" s="11">
        <v>0</v>
      </c>
      <c r="F16" s="5" t="s">
        <v>7</v>
      </c>
      <c r="G16" s="5"/>
      <c r="H16" s="5"/>
      <c r="I16" s="5"/>
      <c r="J16" s="5"/>
    </row>
    <row r="17" spans="1:10" ht="13.8" thickBot="1" x14ac:dyDescent="0.3">
      <c r="A17" s="5"/>
      <c r="B17" s="13"/>
      <c r="C17" s="5"/>
      <c r="D17" s="5"/>
      <c r="E17" s="5"/>
      <c r="F17" s="5"/>
      <c r="G17" s="5"/>
      <c r="H17" s="5"/>
      <c r="I17" s="5"/>
      <c r="J17" s="5"/>
    </row>
    <row r="18" spans="1:10" ht="13.8" thickBot="1" x14ac:dyDescent="0.3">
      <c r="A18" s="5"/>
      <c r="B18" s="12" t="s">
        <v>9</v>
      </c>
      <c r="C18" s="11">
        <v>0</v>
      </c>
      <c r="D18" s="5" t="s">
        <v>7</v>
      </c>
      <c r="E18" s="11">
        <v>0</v>
      </c>
      <c r="F18" s="5" t="s">
        <v>7</v>
      </c>
      <c r="G18" s="5"/>
      <c r="H18" s="5"/>
      <c r="I18" s="5"/>
      <c r="J18" s="5"/>
    </row>
    <row r="19" spans="1:10" ht="13.8" thickBot="1" x14ac:dyDescent="0.3">
      <c r="A19" s="5"/>
      <c r="B19" s="12"/>
      <c r="C19" s="5"/>
      <c r="D19" s="5"/>
      <c r="E19" s="5"/>
      <c r="F19" s="5"/>
      <c r="G19" s="5"/>
      <c r="H19" s="5"/>
      <c r="I19" s="5"/>
      <c r="J19" s="5"/>
    </row>
    <row r="20" spans="1:10" ht="13.8" thickBot="1" x14ac:dyDescent="0.3">
      <c r="A20" s="5"/>
      <c r="B20" s="12" t="s">
        <v>32</v>
      </c>
      <c r="C20" s="11">
        <v>0</v>
      </c>
      <c r="D20" s="5" t="s">
        <v>7</v>
      </c>
      <c r="E20" s="11">
        <v>0</v>
      </c>
      <c r="F20" s="5" t="s">
        <v>7</v>
      </c>
      <c r="G20" s="5"/>
      <c r="H20" s="5"/>
      <c r="I20" s="5"/>
      <c r="J20" s="5"/>
    </row>
    <row r="21" spans="1:10" ht="13.8" thickBot="1" x14ac:dyDescent="0.3">
      <c r="A21" s="5"/>
      <c r="B21" s="13"/>
      <c r="C21" s="5"/>
      <c r="D21" s="5"/>
      <c r="E21" s="5"/>
      <c r="F21" s="5"/>
      <c r="G21" s="5"/>
      <c r="H21" s="5"/>
      <c r="I21" s="5"/>
      <c r="J21" s="5"/>
    </row>
    <row r="22" spans="1:10" ht="13.8" thickBot="1" x14ac:dyDescent="0.3">
      <c r="A22" s="5"/>
      <c r="B22" s="12" t="s">
        <v>6</v>
      </c>
      <c r="C22" s="11">
        <v>1</v>
      </c>
      <c r="D22" s="10" t="s">
        <v>33</v>
      </c>
      <c r="E22" s="5"/>
      <c r="F22" s="5"/>
      <c r="G22" s="5"/>
      <c r="H22" s="5"/>
      <c r="I22" s="5"/>
      <c r="J22" s="5"/>
    </row>
    <row r="23" spans="1:10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5"/>
      <c r="B24" s="9" t="s">
        <v>5</v>
      </c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5"/>
      <c r="B25" s="8">
        <f>+IF(C22=1,(C30),(C30+(C31*E30))/C22)</f>
        <v>0</v>
      </c>
      <c r="C25" s="7" t="s">
        <v>4</v>
      </c>
      <c r="D25" s="8">
        <f>IF(C9&lt;=0,0,(0.4*C9+10))</f>
        <v>0</v>
      </c>
      <c r="E25" s="7"/>
      <c r="F25" s="5"/>
      <c r="G25" s="5"/>
      <c r="H25" s="5"/>
      <c r="I25" s="5"/>
      <c r="J25" s="5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x14ac:dyDescent="0.25">
      <c r="A27" s="5"/>
      <c r="B27" s="6" t="str">
        <f>+IF(C9&lt;=0,"Insert values above",+IF(D25&gt;=B25,"Packaging reqiurement fulfilled","Packaging reqiurement NOT fulfilled"))</f>
        <v>Insert values above</v>
      </c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B29" s="4" t="s">
        <v>3</v>
      </c>
    </row>
    <row r="30" spans="1:10" x14ac:dyDescent="0.25">
      <c r="B30" s="1" t="s">
        <v>2</v>
      </c>
      <c r="C30" s="2">
        <f>+(2.1*C14+0.4*C16+1*C18+1*C20)</f>
        <v>0</v>
      </c>
      <c r="D30" s="1" t="s">
        <v>0</v>
      </c>
      <c r="E30" s="3">
        <f>+(2.1*E14+0.4*E16+1*E18+1*E20)</f>
        <v>0</v>
      </c>
    </row>
    <row r="31" spans="1:10" x14ac:dyDescent="0.25">
      <c r="B31" s="1" t="s">
        <v>0</v>
      </c>
      <c r="C31" s="2" t="e">
        <f>+C9/E9*(C22-1)</f>
        <v>#DIV/0!</v>
      </c>
      <c r="D31" s="1"/>
      <c r="E31" s="1"/>
    </row>
  </sheetData>
  <conditionalFormatting sqref="B27">
    <cfRule type="cellIs" dxfId="11" priority="3" stopIfTrue="1" operator="equal">
      <formula>"Packaging reqiurement NOT fulfilled"</formula>
    </cfRule>
    <cfRule type="cellIs" dxfId="10" priority="4" stopIfTrue="1" operator="equal">
      <formula>"Packaging reqiurement fulfilled"</formula>
    </cfRule>
  </conditionalFormatting>
  <conditionalFormatting sqref="E8:F13 E15:F20">
    <cfRule type="expression" dxfId="9" priority="2" stopIfTrue="1">
      <formula>#REF!=1</formula>
    </cfRule>
  </conditionalFormatting>
  <conditionalFormatting sqref="E14:F14">
    <cfRule type="expression" dxfId="8" priority="1" stopIfTrue="1">
      <formula>#REF!=1</formula>
    </cfRule>
  </conditionalFormatting>
  <pageMargins left="0.78740157480314965" right="0.78740157480314965" top="0.98425196850393704" bottom="0.98425196850393704" header="0" footer="0"/>
  <pageSetup paperSize="9" scale="85" orientation="landscape" r:id="rId1"/>
  <headerFooter alignWithMargins="0">
    <oddHeader>&amp;LVersion 1, 20240214
Author: Maria Tengqvist
Review Trine Pedersen&amp;C&amp;A&amp;RCosmetic products, Generation 4
Printed &amp;D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45D84-42EC-495F-9859-89CE38D8817B}">
  <dimension ref="A1:J31"/>
  <sheetViews>
    <sheetView tabSelected="1" zoomScaleNormal="100" workbookViewId="0">
      <selection activeCell="D25" sqref="D25"/>
    </sheetView>
  </sheetViews>
  <sheetFormatPr defaultRowHeight="13.2" x14ac:dyDescent="0.25"/>
  <cols>
    <col min="1" max="1" width="13.44140625" customWidth="1"/>
    <col min="2" max="2" width="17.33203125" customWidth="1"/>
    <col min="3" max="3" width="40.6640625" customWidth="1"/>
    <col min="4" max="4" width="15.44140625" customWidth="1"/>
  </cols>
  <sheetData>
    <row r="1" spans="1:10" ht="17.399999999999999" x14ac:dyDescent="0.3">
      <c r="A1" s="20" t="s">
        <v>16</v>
      </c>
      <c r="B1" s="19"/>
      <c r="C1" s="19"/>
      <c r="D1" s="18"/>
      <c r="E1" s="18"/>
      <c r="F1" s="5"/>
      <c r="G1" s="5"/>
      <c r="H1" s="5"/>
      <c r="I1" s="5"/>
      <c r="J1" s="5"/>
    </row>
    <row r="2" spans="1:10" ht="18" thickBot="1" x14ac:dyDescent="0.35">
      <c r="A2" s="19"/>
      <c r="B2" s="20"/>
      <c r="C2" s="19"/>
      <c r="D2" s="18"/>
      <c r="E2" s="18"/>
      <c r="F2" s="5"/>
      <c r="G2" s="5"/>
      <c r="H2" s="5"/>
      <c r="I2" s="5"/>
      <c r="J2" s="5"/>
    </row>
    <row r="3" spans="1:10" ht="18" thickBot="1" x14ac:dyDescent="0.35">
      <c r="A3" s="21" t="s">
        <v>17</v>
      </c>
      <c r="B3" s="20"/>
      <c r="C3" s="22"/>
      <c r="D3" s="18"/>
      <c r="E3" s="18"/>
      <c r="F3" s="5"/>
      <c r="G3" s="5"/>
      <c r="H3" s="5"/>
      <c r="I3" s="5"/>
      <c r="J3" s="5"/>
    </row>
    <row r="4" spans="1:10" x14ac:dyDescent="0.25">
      <c r="A4" s="17"/>
      <c r="B4" s="5"/>
      <c r="C4" s="5"/>
      <c r="D4" s="5"/>
      <c r="E4" s="5"/>
      <c r="F4" s="5"/>
      <c r="G4" s="5"/>
      <c r="H4" s="5"/>
      <c r="I4" s="5"/>
      <c r="J4" s="5"/>
    </row>
    <row r="5" spans="1:10" x14ac:dyDescent="0.2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x14ac:dyDescent="0.25">
      <c r="A6" s="6" t="s">
        <v>15</v>
      </c>
      <c r="B6" s="5"/>
      <c r="C6" s="5"/>
      <c r="D6" s="5"/>
      <c r="E6" s="5"/>
      <c r="F6" s="5"/>
      <c r="G6" s="5"/>
      <c r="H6" s="5"/>
      <c r="I6" s="5"/>
      <c r="J6" s="5"/>
    </row>
    <row r="7" spans="1:10" x14ac:dyDescent="0.25">
      <c r="A7" s="6"/>
      <c r="B7" s="5"/>
      <c r="C7" s="5"/>
      <c r="D7" s="5"/>
      <c r="E7" s="5"/>
      <c r="F7" s="5"/>
      <c r="G7" s="5"/>
      <c r="H7" s="5"/>
      <c r="I7" s="5"/>
      <c r="J7" s="5"/>
    </row>
    <row r="8" spans="1:10" ht="13.8" thickBot="1" x14ac:dyDescent="0.3">
      <c r="A8" s="5"/>
      <c r="B8" s="5"/>
      <c r="C8" s="5" t="s">
        <v>14</v>
      </c>
      <c r="D8" s="5"/>
      <c r="E8" s="5" t="s">
        <v>0</v>
      </c>
      <c r="F8" s="5"/>
      <c r="G8" s="5"/>
      <c r="H8" s="5"/>
      <c r="I8" s="5"/>
      <c r="J8" s="5"/>
    </row>
    <row r="9" spans="1:10" ht="13.8" thickBot="1" x14ac:dyDescent="0.3">
      <c r="A9" s="5"/>
      <c r="B9" s="12" t="s">
        <v>13</v>
      </c>
      <c r="C9" s="11"/>
      <c r="D9" s="5" t="s">
        <v>7</v>
      </c>
      <c r="E9" s="11"/>
      <c r="F9" s="5" t="s">
        <v>12</v>
      </c>
      <c r="G9" s="5"/>
      <c r="H9" s="5"/>
      <c r="I9" s="5"/>
      <c r="J9" s="5"/>
    </row>
    <row r="10" spans="1:10" x14ac:dyDescent="0.25">
      <c r="A10" s="5"/>
      <c r="B10" s="12"/>
      <c r="C10" s="5"/>
      <c r="D10" s="5"/>
      <c r="E10" s="5"/>
      <c r="F10" s="5"/>
      <c r="G10" s="5"/>
      <c r="H10" s="5"/>
      <c r="I10" s="5"/>
      <c r="J10" s="5"/>
    </row>
    <row r="11" spans="1:10" ht="13.8" thickBo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3.8" thickBot="1" x14ac:dyDescent="0.3">
      <c r="A12" s="5"/>
      <c r="B12" s="12" t="s">
        <v>11</v>
      </c>
      <c r="C12" s="16">
        <f>+C14+C16+C18+C20</f>
        <v>0</v>
      </c>
      <c r="D12" s="5" t="s">
        <v>7</v>
      </c>
      <c r="E12" s="16">
        <f>+E14+E16+E18+E20</f>
        <v>0</v>
      </c>
      <c r="F12" s="5" t="s">
        <v>7</v>
      </c>
      <c r="G12" s="5"/>
      <c r="H12" s="5"/>
      <c r="I12" s="5"/>
      <c r="J12" s="5"/>
    </row>
    <row r="13" spans="1:10" ht="13.8" thickBot="1" x14ac:dyDescent="0.3">
      <c r="A13" s="5"/>
      <c r="B13" s="12"/>
      <c r="C13" s="5"/>
      <c r="D13" s="5"/>
      <c r="E13" s="5"/>
      <c r="F13" s="5"/>
      <c r="G13" s="5"/>
      <c r="H13" s="5"/>
      <c r="I13" s="5"/>
      <c r="J13" s="5"/>
    </row>
    <row r="14" spans="1:10" ht="13.8" thickBot="1" x14ac:dyDescent="0.3">
      <c r="A14" s="5"/>
      <c r="B14" s="12" t="s">
        <v>30</v>
      </c>
      <c r="C14" s="11">
        <v>0</v>
      </c>
      <c r="D14" s="5" t="s">
        <v>7</v>
      </c>
      <c r="E14" s="11">
        <v>0</v>
      </c>
      <c r="F14" s="5" t="s">
        <v>7</v>
      </c>
      <c r="G14" s="5"/>
      <c r="H14" s="5"/>
      <c r="I14" s="5"/>
      <c r="J14" s="5"/>
    </row>
    <row r="15" spans="1:10" ht="13.8" thickBot="1" x14ac:dyDescent="0.3">
      <c r="A15" s="5"/>
      <c r="B15" s="13"/>
      <c r="C15" s="5"/>
      <c r="D15" s="5"/>
      <c r="E15" s="5"/>
      <c r="F15" s="5"/>
      <c r="G15" s="5"/>
      <c r="H15" s="5"/>
      <c r="I15" s="5"/>
      <c r="J15" s="5"/>
    </row>
    <row r="16" spans="1:10" ht="13.8" thickBot="1" x14ac:dyDescent="0.3">
      <c r="A16" s="5"/>
      <c r="B16" s="12" t="s">
        <v>10</v>
      </c>
      <c r="C16" s="11">
        <v>0</v>
      </c>
      <c r="D16" s="5" t="s">
        <v>7</v>
      </c>
      <c r="E16" s="11">
        <v>0</v>
      </c>
      <c r="F16" s="5" t="s">
        <v>7</v>
      </c>
      <c r="G16" s="5"/>
      <c r="H16" s="5"/>
      <c r="I16" s="5"/>
      <c r="J16" s="5"/>
    </row>
    <row r="17" spans="1:10" ht="13.8" thickBot="1" x14ac:dyDescent="0.3">
      <c r="A17" s="5"/>
      <c r="B17" s="13"/>
      <c r="C17" s="5"/>
      <c r="D17" s="5"/>
      <c r="E17" s="5"/>
      <c r="F17" s="5"/>
      <c r="G17" s="5"/>
      <c r="H17" s="5"/>
      <c r="I17" s="5"/>
      <c r="J17" s="5"/>
    </row>
    <row r="18" spans="1:10" ht="13.8" thickBot="1" x14ac:dyDescent="0.3">
      <c r="A18" s="5"/>
      <c r="B18" s="12" t="s">
        <v>9</v>
      </c>
      <c r="C18" s="11">
        <v>0</v>
      </c>
      <c r="D18" s="5" t="s">
        <v>7</v>
      </c>
      <c r="E18" s="11">
        <v>0</v>
      </c>
      <c r="F18" s="5" t="s">
        <v>7</v>
      </c>
      <c r="G18" s="5"/>
      <c r="H18" s="5"/>
      <c r="I18" s="5"/>
      <c r="J18" s="5"/>
    </row>
    <row r="19" spans="1:10" ht="13.8" thickBot="1" x14ac:dyDescent="0.3">
      <c r="A19" s="5"/>
      <c r="B19" s="12"/>
      <c r="C19" s="5"/>
      <c r="D19" s="5"/>
      <c r="E19" s="5"/>
      <c r="F19" s="5"/>
      <c r="G19" s="5"/>
      <c r="H19" s="5"/>
      <c r="I19" s="5"/>
      <c r="J19" s="5"/>
    </row>
    <row r="20" spans="1:10" ht="13.8" thickBot="1" x14ac:dyDescent="0.3">
      <c r="A20" s="5"/>
      <c r="B20" s="12" t="s">
        <v>32</v>
      </c>
      <c r="C20" s="11">
        <v>0</v>
      </c>
      <c r="D20" s="5" t="s">
        <v>7</v>
      </c>
      <c r="E20" s="11">
        <v>0</v>
      </c>
      <c r="F20" s="5" t="s">
        <v>7</v>
      </c>
      <c r="G20" s="5"/>
      <c r="H20" s="5"/>
      <c r="I20" s="5"/>
      <c r="J20" s="5"/>
    </row>
    <row r="21" spans="1:10" ht="13.8" thickBot="1" x14ac:dyDescent="0.3">
      <c r="A21" s="5"/>
      <c r="B21" s="13"/>
      <c r="C21" s="5"/>
      <c r="D21" s="5"/>
      <c r="E21" s="5"/>
      <c r="F21" s="5"/>
      <c r="G21" s="5"/>
      <c r="H21" s="5"/>
      <c r="I21" s="5"/>
      <c r="J21" s="5"/>
    </row>
    <row r="22" spans="1:10" ht="13.8" thickBot="1" x14ac:dyDescent="0.3">
      <c r="A22" s="5"/>
      <c r="B22" s="12" t="s">
        <v>6</v>
      </c>
      <c r="C22" s="11">
        <v>1</v>
      </c>
      <c r="D22" s="10" t="s">
        <v>33</v>
      </c>
      <c r="E22" s="5"/>
      <c r="F22" s="5"/>
      <c r="G22" s="5"/>
      <c r="H22" s="5"/>
      <c r="I22" s="5"/>
      <c r="J22" s="5"/>
    </row>
    <row r="23" spans="1:10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5"/>
      <c r="B24" s="9" t="s">
        <v>5</v>
      </c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5"/>
      <c r="B25" s="8">
        <f>+IF(C22=1,(C30),(C30+(C31*E30))/C22)</f>
        <v>0</v>
      </c>
      <c r="C25" s="7" t="s">
        <v>4</v>
      </c>
      <c r="D25" s="8">
        <f>IF(C9&lt;=0,0,(0.025*C9+0.4))</f>
        <v>0</v>
      </c>
      <c r="E25" s="7"/>
      <c r="F25" s="5"/>
      <c r="G25" s="5"/>
      <c r="H25" s="5"/>
      <c r="I25" s="5"/>
      <c r="J25" s="5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x14ac:dyDescent="0.25">
      <c r="A27" s="5"/>
      <c r="B27" s="6" t="str">
        <f>+IF(C9&lt;=0,"Insert values above",+IF(D25&gt;=B25,"Packaging reqiurement fulfilled","Packaging reqiurement NOT fulfilled"))</f>
        <v>Insert values above</v>
      </c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B29" s="4" t="s">
        <v>3</v>
      </c>
    </row>
    <row r="30" spans="1:10" x14ac:dyDescent="0.25">
      <c r="B30" s="1" t="s">
        <v>2</v>
      </c>
      <c r="C30" s="2">
        <f>+(2.1*C14+0.4*C16+1*C18+1*C20)</f>
        <v>0</v>
      </c>
      <c r="D30" s="1" t="s">
        <v>0</v>
      </c>
      <c r="E30" s="3">
        <f>+(2.1*E14+0.4*E16+1*E18+1*E20)</f>
        <v>0</v>
      </c>
    </row>
    <row r="31" spans="1:10" x14ac:dyDescent="0.25">
      <c r="B31" s="1" t="s">
        <v>0</v>
      </c>
      <c r="C31" s="2" t="e">
        <f>+C9/E9*(C22-1)</f>
        <v>#DIV/0!</v>
      </c>
      <c r="D31" s="1"/>
      <c r="E31" s="1"/>
    </row>
  </sheetData>
  <conditionalFormatting sqref="B27">
    <cfRule type="cellIs" dxfId="7" priority="3" stopIfTrue="1" operator="equal">
      <formula>"Packaging reqiurement NOT fulfilled"</formula>
    </cfRule>
    <cfRule type="cellIs" dxfId="6" priority="4" stopIfTrue="1" operator="equal">
      <formula>"Packaging reqiurement fulfilled"</formula>
    </cfRule>
  </conditionalFormatting>
  <conditionalFormatting sqref="E8:F13 E15:F20">
    <cfRule type="expression" dxfId="5" priority="2" stopIfTrue="1">
      <formula>#REF!=1</formula>
    </cfRule>
  </conditionalFormatting>
  <conditionalFormatting sqref="E14:F14">
    <cfRule type="expression" dxfId="4" priority="1" stopIfTrue="1">
      <formula>#REF!=1</formula>
    </cfRule>
  </conditionalFormatting>
  <pageMargins left="0.78740157480314965" right="0.78740157480314965" top="0.98425196850393704" bottom="0.98425196850393704" header="0" footer="0"/>
  <pageSetup paperSize="9" scale="85" orientation="landscape" r:id="rId1"/>
  <headerFooter alignWithMargins="0">
    <oddHeader>&amp;LVersion 1, 20240214
Author: Maria Tengqvist
Review Trine Pedersen&amp;C&amp;A&amp;RCosmetic products, Generation 4
Printed &amp;D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8DB76-192F-42AF-A613-B7419D1B8F7D}">
  <dimension ref="A1:H28"/>
  <sheetViews>
    <sheetView zoomScaleNormal="100" workbookViewId="0">
      <selection activeCell="I3" sqref="I3"/>
    </sheetView>
  </sheetViews>
  <sheetFormatPr defaultRowHeight="13.2" x14ac:dyDescent="0.25"/>
  <cols>
    <col min="1" max="1" width="13.44140625" customWidth="1"/>
    <col min="2" max="2" width="17.33203125" customWidth="1"/>
    <col min="3" max="3" width="40.6640625" customWidth="1"/>
    <col min="4" max="4" width="15.44140625" customWidth="1"/>
  </cols>
  <sheetData>
    <row r="1" spans="1:8" ht="17.399999999999999" x14ac:dyDescent="0.3">
      <c r="A1" s="20" t="s">
        <v>16</v>
      </c>
      <c r="B1" s="19"/>
      <c r="C1" s="19"/>
      <c r="D1" s="18"/>
      <c r="E1" s="5"/>
      <c r="F1" s="5"/>
      <c r="G1" s="5"/>
      <c r="H1" s="5"/>
    </row>
    <row r="2" spans="1:8" ht="18" thickBot="1" x14ac:dyDescent="0.35">
      <c r="A2" s="6"/>
      <c r="B2" s="20"/>
      <c r="C2" s="19"/>
      <c r="D2" s="18"/>
      <c r="E2" s="5"/>
      <c r="F2" s="5"/>
      <c r="G2" s="5"/>
      <c r="H2" s="5"/>
    </row>
    <row r="3" spans="1:8" ht="18" thickBot="1" x14ac:dyDescent="0.35">
      <c r="A3" s="21" t="s">
        <v>17</v>
      </c>
      <c r="B3" s="20"/>
      <c r="C3" s="22"/>
      <c r="D3" s="18"/>
      <c r="E3" s="5"/>
      <c r="F3" s="5"/>
      <c r="G3" s="5"/>
      <c r="H3" s="5"/>
    </row>
    <row r="4" spans="1:8" x14ac:dyDescent="0.25">
      <c r="A4" s="17"/>
      <c r="B4" s="5"/>
      <c r="C4" s="5"/>
      <c r="D4" s="5"/>
      <c r="E4" s="5"/>
      <c r="F4" s="5"/>
      <c r="G4" s="5"/>
      <c r="H4" s="5"/>
    </row>
    <row r="5" spans="1:8" x14ac:dyDescent="0.25">
      <c r="A5" s="5"/>
      <c r="B5" s="5"/>
      <c r="C5" s="5"/>
      <c r="D5" s="5"/>
      <c r="E5" s="5"/>
      <c r="F5" s="5"/>
      <c r="G5" s="5"/>
      <c r="H5" s="5"/>
    </row>
    <row r="6" spans="1:8" x14ac:dyDescent="0.25">
      <c r="A6" s="6" t="s">
        <v>24</v>
      </c>
      <c r="B6" s="5"/>
      <c r="C6" s="5"/>
      <c r="D6" s="5"/>
      <c r="E6" s="5"/>
      <c r="F6" s="5"/>
      <c r="G6" s="5"/>
      <c r="H6" s="5"/>
    </row>
    <row r="7" spans="1:8" x14ac:dyDescent="0.25">
      <c r="A7" s="6"/>
      <c r="B7" s="5"/>
      <c r="C7" s="5"/>
      <c r="D7" s="5"/>
      <c r="E7" s="5"/>
      <c r="F7" s="5"/>
      <c r="G7" s="5"/>
      <c r="H7" s="5"/>
    </row>
    <row r="8" spans="1:8" ht="13.8" thickBot="1" x14ac:dyDescent="0.3">
      <c r="A8" s="5"/>
      <c r="B8" s="5"/>
      <c r="C8" s="5" t="s">
        <v>14</v>
      </c>
      <c r="D8" s="5"/>
      <c r="E8" s="5"/>
      <c r="F8" s="5"/>
      <c r="G8" s="5"/>
      <c r="H8" s="5"/>
    </row>
    <row r="9" spans="1:8" ht="13.8" thickBot="1" x14ac:dyDescent="0.3">
      <c r="A9" s="5"/>
      <c r="B9" s="12" t="s">
        <v>23</v>
      </c>
      <c r="C9" s="11"/>
      <c r="D9" s="5" t="s">
        <v>7</v>
      </c>
      <c r="E9" s="5"/>
      <c r="F9" s="5"/>
      <c r="G9" s="5"/>
      <c r="H9" s="5"/>
    </row>
    <row r="10" spans="1:8" x14ac:dyDescent="0.25">
      <c r="A10" s="5"/>
      <c r="B10" s="12"/>
      <c r="C10" s="5"/>
      <c r="D10" s="5"/>
      <c r="E10" s="5"/>
      <c r="F10" s="5"/>
      <c r="G10" s="5"/>
      <c r="H10" s="5"/>
    </row>
    <row r="11" spans="1:8" ht="13.8" thickBot="1" x14ac:dyDescent="0.3">
      <c r="A11" s="5"/>
      <c r="B11" s="5"/>
      <c r="C11" s="5"/>
      <c r="D11" s="5"/>
      <c r="E11" s="5"/>
      <c r="F11" s="5"/>
      <c r="G11" s="5"/>
      <c r="H11" s="5"/>
    </row>
    <row r="12" spans="1:8" ht="13.8" thickBot="1" x14ac:dyDescent="0.3">
      <c r="A12" s="5"/>
      <c r="B12" s="12" t="s">
        <v>11</v>
      </c>
      <c r="C12" s="16"/>
      <c r="D12" s="5" t="s">
        <v>7</v>
      </c>
      <c r="E12" s="5"/>
      <c r="F12" s="5"/>
      <c r="G12" s="5"/>
      <c r="H12" s="5"/>
    </row>
    <row r="13" spans="1:8" ht="13.8" thickBot="1" x14ac:dyDescent="0.3">
      <c r="A13" s="5"/>
      <c r="B13" s="12"/>
      <c r="C13" s="5"/>
      <c r="D13" s="5"/>
      <c r="E13" s="5"/>
      <c r="F13" s="5"/>
      <c r="G13" s="5"/>
      <c r="H13" s="5"/>
    </row>
    <row r="14" spans="1:8" ht="13.8" thickBot="1" x14ac:dyDescent="0.3">
      <c r="A14" s="5"/>
      <c r="B14" s="12" t="s">
        <v>22</v>
      </c>
      <c r="C14" s="11">
        <v>0</v>
      </c>
      <c r="D14" s="5" t="s">
        <v>7</v>
      </c>
      <c r="E14" s="5"/>
      <c r="F14" s="5"/>
      <c r="G14" s="5"/>
      <c r="H14" s="5"/>
    </row>
    <row r="15" spans="1:8" ht="13.8" thickBot="1" x14ac:dyDescent="0.3">
      <c r="A15" s="5"/>
      <c r="B15" s="13"/>
      <c r="C15" s="5"/>
      <c r="D15" s="5"/>
      <c r="E15" s="5"/>
      <c r="F15" s="5"/>
      <c r="G15" s="5"/>
      <c r="H15" s="5"/>
    </row>
    <row r="16" spans="1:8" ht="13.8" thickBot="1" x14ac:dyDescent="0.3">
      <c r="A16" s="5"/>
      <c r="B16" s="12" t="s">
        <v>21</v>
      </c>
      <c r="C16" s="11">
        <v>0</v>
      </c>
      <c r="D16" s="5" t="s">
        <v>7</v>
      </c>
      <c r="E16" s="5"/>
      <c r="F16" s="5"/>
      <c r="G16" s="5"/>
      <c r="H16" s="5"/>
    </row>
    <row r="17" spans="1:8" ht="13.8" thickBot="1" x14ac:dyDescent="0.3">
      <c r="A17" s="5"/>
      <c r="B17" s="13"/>
      <c r="C17" s="5"/>
      <c r="D17" s="5"/>
      <c r="E17" s="5"/>
      <c r="F17" s="5"/>
      <c r="G17" s="5"/>
      <c r="H17" s="5"/>
    </row>
    <row r="18" spans="1:8" ht="13.8" thickBot="1" x14ac:dyDescent="0.3">
      <c r="A18" s="5"/>
      <c r="B18" s="12" t="s">
        <v>20</v>
      </c>
      <c r="C18" s="11">
        <v>0</v>
      </c>
      <c r="D18" s="5" t="s">
        <v>7</v>
      </c>
      <c r="E18" s="5"/>
      <c r="F18" s="5"/>
      <c r="G18" s="5"/>
      <c r="H18" s="5"/>
    </row>
    <row r="19" spans="1:8" ht="13.8" thickBot="1" x14ac:dyDescent="0.3">
      <c r="A19" s="5"/>
      <c r="B19" s="12"/>
      <c r="C19" s="5"/>
      <c r="D19" s="5"/>
      <c r="E19" s="5"/>
      <c r="F19" s="5"/>
      <c r="G19" s="5"/>
      <c r="H19" s="5"/>
    </row>
    <row r="20" spans="1:8" ht="13.8" thickBot="1" x14ac:dyDescent="0.3">
      <c r="A20" s="5"/>
      <c r="B20" s="12" t="s">
        <v>19</v>
      </c>
      <c r="C20" s="11">
        <v>0</v>
      </c>
      <c r="D20" s="5" t="s">
        <v>7</v>
      </c>
      <c r="E20" s="5"/>
      <c r="F20" s="5"/>
      <c r="G20" s="5"/>
      <c r="H20" s="5"/>
    </row>
    <row r="21" spans="1:8" ht="13.8" thickBot="1" x14ac:dyDescent="0.3">
      <c r="A21" s="5"/>
      <c r="B21" s="12"/>
      <c r="C21" s="5"/>
      <c r="D21" s="5"/>
      <c r="E21" s="5"/>
      <c r="F21" s="5"/>
      <c r="G21" s="5"/>
      <c r="H21" s="5"/>
    </row>
    <row r="22" spans="1:8" ht="13.8" thickBot="1" x14ac:dyDescent="0.3">
      <c r="A22" s="5"/>
      <c r="B22" s="13" t="s">
        <v>18</v>
      </c>
      <c r="C22" s="11">
        <v>0</v>
      </c>
      <c r="D22" s="5" t="s">
        <v>7</v>
      </c>
      <c r="E22" s="5"/>
      <c r="F22" s="5"/>
      <c r="G22" s="5"/>
      <c r="H22" s="5"/>
    </row>
    <row r="23" spans="1:8" x14ac:dyDescent="0.25">
      <c r="A23" s="5"/>
      <c r="B23" s="5"/>
      <c r="C23" s="5"/>
      <c r="D23" s="5"/>
      <c r="E23" s="5"/>
      <c r="F23" s="5"/>
      <c r="G23" s="5"/>
      <c r="H23" s="5"/>
    </row>
    <row r="24" spans="1:8" x14ac:dyDescent="0.25">
      <c r="A24" s="5"/>
      <c r="B24" s="9" t="s">
        <v>5</v>
      </c>
      <c r="C24" s="5"/>
      <c r="D24" s="5"/>
      <c r="E24" s="5"/>
      <c r="F24" s="5"/>
      <c r="G24" s="5"/>
      <c r="H24" s="5"/>
    </row>
    <row r="25" spans="1:8" x14ac:dyDescent="0.25">
      <c r="A25" s="5"/>
      <c r="B25" s="8" t="e">
        <f>C12/(C9+C12)</f>
        <v>#DIV/0!</v>
      </c>
      <c r="C25" s="7" t="s">
        <v>4</v>
      </c>
      <c r="D25" s="8">
        <v>0.9</v>
      </c>
      <c r="E25" s="5"/>
      <c r="F25" s="5"/>
      <c r="G25" s="5"/>
      <c r="H25" s="5"/>
    </row>
    <row r="26" spans="1:8" x14ac:dyDescent="0.25">
      <c r="A26" s="5"/>
      <c r="B26" s="5"/>
      <c r="C26" s="5"/>
      <c r="D26" s="5"/>
      <c r="E26" s="5"/>
      <c r="F26" s="5"/>
      <c r="G26" s="5"/>
      <c r="H26" s="5"/>
    </row>
    <row r="27" spans="1:8" x14ac:dyDescent="0.25">
      <c r="A27" s="5"/>
      <c r="B27" s="6" t="str">
        <f>+IF(C9&lt;=0,"Insert values above",+IF(D25&gt;=B25,"Packaging requirement fulfilled","Packaging requirement NOT fulfilled"))</f>
        <v>Insert values above</v>
      </c>
      <c r="C27" s="5"/>
      <c r="D27" s="5"/>
      <c r="E27" s="5"/>
      <c r="F27" s="5"/>
      <c r="G27" s="5"/>
      <c r="H27" s="5"/>
    </row>
    <row r="28" spans="1:8" x14ac:dyDescent="0.25">
      <c r="A28" s="5"/>
      <c r="B28" s="5"/>
      <c r="C28" s="5"/>
      <c r="D28" s="5"/>
      <c r="E28" s="5"/>
      <c r="F28" s="5"/>
      <c r="G28" s="5"/>
      <c r="H28" s="5"/>
    </row>
  </sheetData>
  <conditionalFormatting sqref="B27">
    <cfRule type="cellIs" dxfId="3" priority="3" stopIfTrue="1" operator="equal">
      <formula>"Packaging requirement NOT fulfilled"</formula>
    </cfRule>
    <cfRule type="cellIs" dxfId="2" priority="4" stopIfTrue="1" operator="equal">
      <formula>"Packaging requirement fulfilled"</formula>
    </cfRule>
  </conditionalFormatting>
  <pageMargins left="0.78740157480314965" right="0.78740157480314965" top="0.98425196850393704" bottom="0.98425196850393704" header="0" footer="0"/>
  <pageSetup paperSize="9" scale="85" orientation="landscape" r:id="rId1"/>
  <headerFooter alignWithMargins="0">
    <oddHeader>&amp;LVersion 3, 20240214
Author: Maria Tengqvist
Review: Trine Pedersen&amp;C&amp;A&amp;RCosmetic products, Generation 4
Printed &amp;D</oddHeader>
    <oddFooter>&amp;CSide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 xmlns="87acde7b-1ea9-4d03-b7a7-830a10bac8b3" xsi:nil="true"/>
    <TaxCatchAll xmlns="41103913-3109-40f8-979f-5add276ff64b">
      <Value>74</Value>
      <Value>30</Value>
      <Value>287</Value>
    </TaxCatchAll>
    <d6a12a92581e42f5ab2fd8eb0ab6a7b6 xmlns="41103913-3109-40f8-979f-5add276ff64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Calculation sheet</TermName>
          <TermId xmlns="http://schemas.microsoft.com/office/infopath/2007/PartnerControls">8d9e94c2-df09-48f3-b059-a1a0a5090d21</TermId>
        </TermInfo>
      </Terms>
    </d6a12a92581e42f5ab2fd8eb0ab6a7b6>
    <e875f6ca30b049e69b92ab6fd30ccc7e xmlns="41103913-3109-40f8-979f-5add276ff64b">
      <Terms xmlns="http://schemas.microsoft.com/office/infopath/2007/PartnerControls">
        <TermInfo xmlns="http://schemas.microsoft.com/office/infopath/2007/PartnerControls">
          <TermName xmlns="http://schemas.microsoft.com/office/infopath/2007/PartnerControls">4</TermName>
          <TermId xmlns="http://schemas.microsoft.com/office/infopath/2007/PartnerControls">6f3115d7-7bd7-43be-b888-10986222e4f3</TermId>
        </TermInfo>
      </Terms>
    </e875f6ca30b049e69b92ab6fd30ccc7e>
    <i2b8d92c922f44369b3c371567339a7a xmlns="649f32c9-06da-4155-ac05-113f15a2aa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Cosmetic products (090)</TermName>
          <TermId xmlns="http://schemas.microsoft.com/office/infopath/2007/PartnerControls">b451bbe5-1746-48bb-8358-d1c7a62b3e1f</TermId>
        </TermInfo>
      </Terms>
    </i2b8d92c922f44369b3c371567339a7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59A679E171D74197DA73A5B2662242" ma:contentTypeVersion="12" ma:contentTypeDescription="Create a new document." ma:contentTypeScope="" ma:versionID="68bd6a87ae400623c4905aad6a6f8c88">
  <xsd:schema xmlns:xsd="http://www.w3.org/2001/XMLSchema" xmlns:xs="http://www.w3.org/2001/XMLSchema" xmlns:p="http://schemas.microsoft.com/office/2006/metadata/properties" xmlns:ns2="649f32c9-06da-4155-ac05-113f15a2aaf4" xmlns:ns3="41103913-3109-40f8-979f-5add276ff64b" xmlns:ns4="87acde7b-1ea9-4d03-b7a7-830a10bac8b3" targetNamespace="http://schemas.microsoft.com/office/2006/metadata/properties" ma:root="true" ma:fieldsID="e8220bc3cd447fc0bae951d6f314f6aa" ns2:_="" ns3:_="" ns4:_="">
    <xsd:import namespace="649f32c9-06da-4155-ac05-113f15a2aaf4"/>
    <xsd:import namespace="41103913-3109-40f8-979f-5add276ff64b"/>
    <xsd:import namespace="87acde7b-1ea9-4d03-b7a7-830a10bac8b3"/>
    <xsd:element name="properties">
      <xsd:complexType>
        <xsd:sequence>
          <xsd:element name="documentManagement">
            <xsd:complexType>
              <xsd:all>
                <xsd:element ref="ns2:i2b8d92c922f44369b3c371567339a7a" minOccurs="0"/>
                <xsd:element ref="ns3:TaxCatchAll" minOccurs="0"/>
                <xsd:element ref="ns3:e875f6ca30b049e69b92ab6fd30ccc7e" minOccurs="0"/>
                <xsd:element ref="ns4:Comment" minOccurs="0"/>
                <xsd:element ref="ns3:d6a12a92581e42f5ab2fd8eb0ab6a7b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9f32c9-06da-4155-ac05-113f15a2aaf4" elementFormDefault="qualified">
    <xsd:import namespace="http://schemas.microsoft.com/office/2006/documentManagement/types"/>
    <xsd:import namespace="http://schemas.microsoft.com/office/infopath/2007/PartnerControls"/>
    <xsd:element name="i2b8d92c922f44369b3c371567339a7a" ma:index="9" nillable="true" ma:taxonomy="true" ma:internalName="i2b8d92c922f44369b3c371567339a7a" ma:taxonomyFieldName="Product_x0020_group_x0020_001" ma:displayName="Product group 090" ma:readOnly="false" ma:default="30;#Cosmetic products (090)|b451bbe5-1746-48bb-8358-d1c7a62b3e1f" ma:fieldId="{22b8d92c-922f-4436-9b3c-371567339a7a}" ma:sspId="f8d1aa78-2b68-45f3-8ba3-d749604b5417" ma:termSetId="aa98c9f9-a6f9-45bd-8e39-80e22173c7b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103913-3109-40f8-979f-5add276ff64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cda9cfa1-d5da-4247-bb2b-2cd2485844b3}" ma:internalName="TaxCatchAll" ma:showField="CatchAllData" ma:web="33e8a5ad-269f-42cd-8b12-075c6ffa73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75f6ca30b049e69b92ab6fd30ccc7e" ma:index="12" nillable="true" ma:taxonomy="true" ma:internalName="e875f6ca30b049e69b92ab6fd30ccc7e" ma:taxonomyFieldName="Gen" ma:displayName="Crit Gen" ma:default="" ma:fieldId="{e875f6ca-30b0-49e6-9b92-ab6fd30ccc7e}" ma:sspId="f8d1aa78-2b68-45f3-8ba3-d749604b5417" ma:termSetId="844914fb-7b21-4493-964a-c784cc1ad12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6a12a92581e42f5ab2fd8eb0ab6a7b6" ma:index="15" nillable="true" ma:taxonomy="true" ma:internalName="d6a12a92581e42f5ab2fd8eb0ab6a7b6" ma:taxonomyFieldName="Document_x0020_Type" ma:displayName="Document Type" ma:default="" ma:fieldId="{d6a12a92-581e-42f5-ab2f-d8eb0ab6a7b6}" ma:sspId="f8d1aa78-2b68-45f3-8ba3-d749604b5417" ma:termSetId="bf118cf2-d6d4-4445-90e8-17216ccb9ed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cde7b-1ea9-4d03-b7a7-830a10bac8b3" elementFormDefault="qualified">
    <xsd:import namespace="http://schemas.microsoft.com/office/2006/documentManagement/types"/>
    <xsd:import namespace="http://schemas.microsoft.com/office/infopath/2007/PartnerControls"/>
    <xsd:element name="Comment" ma:index="13" nillable="true" ma:displayName="Comment" ma:internalName="Comm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C18317-BA9E-46CA-B081-DA99495EEAAC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649f32c9-06da-4155-ac05-113f15a2aaf4"/>
    <ds:schemaRef ds:uri="87acde7b-1ea9-4d03-b7a7-830a10bac8b3"/>
    <ds:schemaRef ds:uri="41103913-3109-40f8-979f-5add276ff64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A2B3534-50AE-4B6C-A693-D9F1510771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9f32c9-06da-4155-ac05-113f15a2aaf4"/>
    <ds:schemaRef ds:uri="41103913-3109-40f8-979f-5add276ff64b"/>
    <ds:schemaRef ds:uri="87acde7b-1ea9-4d03-b7a7-830a10bac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E3D47E-8A9B-4A5B-8008-1C9B5E10CECF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1C2EFA46-CAFC-40CF-B6E1-4047B6C9E0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WUR Pump Bottle incl. "Airless"</vt:lpstr>
      <vt:lpstr>WUR Tube</vt:lpstr>
      <vt:lpstr>WUR Bottle</vt:lpstr>
      <vt:lpstr>WUR Jar</vt:lpstr>
      <vt:lpstr>WUR Stick + roll on</vt:lpstr>
      <vt:lpstr>WUR Wet wipes</vt:lpstr>
      <vt:lpstr>WUR Propellant bottles</vt:lpstr>
      <vt:lpstr>WUR Solid soaps</vt:lpstr>
      <vt:lpstr>WUR Decorative cosmetics</vt:lpstr>
      <vt:lpstr>Emptying</vt:lpstr>
    </vt:vector>
  </TitlesOfParts>
  <Company>Dansk Standard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Cecilie Møller Larsen</dc:creator>
  <cp:lastModifiedBy>Maria Tengqvist (Svanen)</cp:lastModifiedBy>
  <cp:lastPrinted>2018-04-05T10:48:21Z</cp:lastPrinted>
  <dcterms:created xsi:type="dcterms:W3CDTF">2017-01-19T07:22:44Z</dcterms:created>
  <dcterms:modified xsi:type="dcterms:W3CDTF">2024-04-03T09:01:25Z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0x010100A559A679E171D74197DA73A5B2662242</vt:lpwstr>
  </property>
  <property fmtid="{D5CDD505-2E9C-101B-9397-08002B2CF9AE}" pid="3" name="Gen">
    <vt:lpwstr>74;#4|6f3115d7-7bd7-43be-b888-10986222e4f3</vt:lpwstr>
  </property>
  <property fmtid="{D5CDD505-2E9C-101B-9397-08002B2CF9AE}" pid="4" name="Product group 001">
    <vt:lpwstr>30;#Cosmetic products (090)|b451bbe5-1746-48bb-8358-d1c7a62b3e1f</vt:lpwstr>
  </property>
  <property fmtid="{D5CDD505-2E9C-101B-9397-08002B2CF9AE}" pid="5" name="Document Type">
    <vt:lpwstr>287;#Calculation sheet|8d9e94c2-df09-48f3-b059-a1a0a5090d21</vt:lpwstr>
  </property>
</Properties>
</file>